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iationcivile-my.sharepoint.com/personal/marion_larrieu_aviation-civile_gouv_fr/Documents/Documents/DO ASD/Règlementation/Carto et GSCC/Modèles de tableaux pour le recueil carto V3/Modification mineure tableaux (pointsvirgules)/"/>
    </mc:Choice>
  </mc:AlternateContent>
  <xr:revisionPtr revIDLastSave="93" documentId="8_{B1F10DE3-579D-4845-AB91-61347AB9E285}" xr6:coauthVersionLast="47" xr6:coauthVersionMax="47" xr10:uidLastSave="{BA2FEF0E-0FDF-44DE-9B42-76B91025F2AD}"/>
  <bookViews>
    <workbookView xWindow="28680" yWindow="-120" windowWidth="38640" windowHeight="21120" tabRatio="774" activeTab="4" xr2:uid="{00000000-000D-0000-FFFF-FFFF00000000}"/>
  </bookViews>
  <sheets>
    <sheet name="IAC CODE" sheetId="1" r:id="rId1"/>
    <sheet name="Exemple modification" sheetId="2" r:id="rId2"/>
    <sheet name="Exemple RNP APCH" sheetId="6" r:id="rId3"/>
    <sheet name="Exemple FNA RNP avec RF" sheetId="10" r:id="rId4"/>
    <sheet name="Exemple INA RNAV + Finale ILS" sheetId="3" r:id="rId5"/>
    <sheet name="Exemple RNP APCH LPV ONLY" sheetId="9" r:id="rId6"/>
    <sheet name="Exemple INA RNAV seule" sheetId="5" r:id="rId7"/>
    <sheet name="Exemple FNA RNP seule" sheetId="4" r:id="rId8"/>
    <sheet name="Exemple RNP AR" sheetId="7" r:id="rId9"/>
    <sheet name="Exemple RNP (VPT)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0" l="1"/>
  <c r="R8" i="9"/>
  <c r="Q33" i="8"/>
  <c r="E35" i="8"/>
  <c r="E33" i="8"/>
  <c r="Q8" i="8"/>
  <c r="Q9" i="7" l="1"/>
  <c r="R10" i="4" l="1"/>
  <c r="R8" i="5"/>
  <c r="R8" i="6"/>
  <c r="R9" i="2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HOURCLATS Alexa</author>
    <author xml:space="preserve"> </author>
    <author xml:space="preserve"> jmv</author>
    <author>jean-michel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Le titre du tableau de proposition de codage est fonction du nom de la carte auquel il est associé (dans certains cas il s’agit du même nom). </t>
        </r>
      </text>
    </comment>
    <comment ref="J3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Variation magnétique de l'AD1.3 au 1/10°
Elle est modifiée tous les 5 ans 
Dans le futur , elle sera assortie de la variation annuelle.</t>
        </r>
      </text>
    </comment>
    <comment ref="M3" authorId="2" shapeId="0" xr:uid="{00000000-0006-0000-0000-000003000000}">
      <text>
        <r>
          <rPr>
            <sz val="8"/>
            <color indexed="81"/>
            <rFont val="Tahoma"/>
            <family val="2"/>
          </rPr>
          <t xml:space="preserve">
Désigner le NAVAID de référence pour la déclinaison magnétique dans le cas des P/T CF, FA et FM
La valeur de la déclinaison associée à ce moyen sera utilisée pour déterminer la direction MAG associée aux P/T CF, FA et FM
La valeur MAG VAR sera utilisée pour déterminer la direction MAG associée aux autres P/T
</t>
        </r>
      </text>
    </comment>
    <comment ref="S3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Fichier à soumettre via workflow NOPIA (https://nopia-wkf.sia.aviation-civile.gouv.fr/ais_wmx/#)
Le tableau sera publié tel quel. Aucune resaisie ne sera effectuée par le SIA. 
En cas de modification , renvoyer un nouveau tableau corrigé (sans marques de révision jaune ou rouge). 
Le n° de version permet d'identifier le bon fichier en cas de plusieurs envois pour un seul BMJ
</t>
        </r>
      </text>
    </comment>
    <comment ref="B4" authorId="1" shapeId="0" xr:uid="{00000000-0006-0000-0000-000006000000}">
      <text>
        <r>
          <rPr>
            <sz val="8"/>
            <color indexed="81"/>
            <rFont val="Tahoma"/>
            <family val="2"/>
          </rPr>
          <t>LEG SEQUENCE : uniquement renseigné pour les approches 
- Permet de décrire sans ambiguïté une arborescence dans l’enchaînement d’une procédure sans avoir à répéter tous les enchainements possibles (notion de TRANSITION) chez les codeurs et dans les FMS
- INA + nom de l’IAF : pour un segment INA 
- APCH  : pour la finale et l'approche interrompue
- HLDG  : pour décrire la ou les attentes optionnelles</t>
        </r>
      </text>
    </comment>
    <comment ref="C4" authorId="2" shapeId="0" xr:uid="{00000000-0006-0000-0000-000007000000}">
      <text>
        <r>
          <rPr>
            <sz val="8"/>
            <color indexed="81"/>
            <rFont val="Tahoma"/>
            <family val="2"/>
          </rPr>
          <t xml:space="preserve">
" IF"  en début de séquencement (INA et APCH). 
</t>
        </r>
      </text>
    </comment>
    <comment ref="E4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Vide si FLYBY
Yes  si FLYOVER
</t>
        </r>
      </text>
    </comment>
    <comment ref="F4" authorId="3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addition du vrai et du magnétique au 1/10 arrondi au degré entier
</t>
        </r>
      </text>
    </comment>
    <comment ref="G4" authorId="1" shapeId="0" xr:uid="{00000000-0006-0000-0000-00000A000000}">
      <text>
        <r>
          <rPr>
            <sz val="8"/>
            <color indexed="81"/>
            <rFont val="Tahoma"/>
            <family val="2"/>
          </rPr>
          <t xml:space="preserve">
Direction vraie à 0.1
</t>
        </r>
      </text>
    </comment>
    <comment ref="H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en 1/10 NM sur segment ou attente en distance
</t>
        </r>
      </text>
    </comment>
    <comment ref="I4" authorId="3" shapeId="0" xr:uid="{00000000-0006-0000-0000-00000C000000}">
      <text>
        <r>
          <rPr>
            <sz val="9"/>
            <color indexed="81"/>
            <rFont val="Tahoma"/>
            <family val="2"/>
          </rPr>
          <t>voir la FBP 'publication de certains codes parcours-extrémité'</t>
        </r>
      </text>
    </comment>
    <comment ref="L4" authorId="1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IAS maximum en kts
</t>
        </r>
      </text>
    </comment>
    <comment ref="M4" authorId="2" shapeId="0" xr:uid="{00000000-0006-0000-0000-00000E000000}">
      <text>
        <r>
          <rPr>
            <sz val="8"/>
            <color indexed="81"/>
            <rFont val="Tahoma"/>
            <family val="2"/>
          </rPr>
          <t xml:space="preserve">angle en finale au 1/100 de degré = nombre négatif car angle de descente 
TCH en ft : résolution 1 ft
</t>
        </r>
      </text>
    </comment>
    <comment ref="N4" authorId="0" shapeId="0" xr:uid="{00000000-0006-0000-0000-00000F000000}">
      <text>
        <r>
          <rPr>
            <sz val="9"/>
            <color indexed="81"/>
            <rFont val="Tahoma"/>
            <family val="2"/>
          </rPr>
          <t>Indiquer la valeur de performance de navigation requise sur chaque segment de la procédur au 1/10 de NM</t>
        </r>
      </text>
    </comment>
    <comment ref="P9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le nom du fichier doit correspondre au titre de la page AIP auquel on peut ajouter une date et la version du fichier
</t>
        </r>
      </text>
    </comment>
    <comment ref="C13" authorId="2" shapeId="0" xr:uid="{00000000-0006-0000-0000-000011000000}">
      <text>
        <r>
          <rPr>
            <sz val="8"/>
            <color indexed="81"/>
            <rFont val="Tahoma"/>
            <family val="2"/>
          </rPr>
          <t xml:space="preserve">premier WP du séquencement de l'APCH avec le Path Terminator IF.
Pour les codeurs ce WP est le Final Approach Course Fix   (FACF) , point à partir duquel on est dans l'axe de la finale,  ceci correspond à ce que nous appelons le segment intermédiaire qui commence à l'IF (Intermediate Fix = à ne pas confondre avec le path terminator IF ). 
</t>
        </r>
      </text>
    </comment>
  </commentList>
</comments>
</file>

<file path=xl/sharedStrings.xml><?xml version="1.0" encoding="utf-8"?>
<sst xmlns="http://schemas.openxmlformats.org/spreadsheetml/2006/main" count="1487" uniqueCount="241">
  <si>
    <t>R</t>
  </si>
  <si>
    <t>Yes</t>
  </si>
  <si>
    <t>ARE</t>
  </si>
  <si>
    <t>HLDG</t>
  </si>
  <si>
    <t>DF</t>
  </si>
  <si>
    <t>RW25L</t>
  </si>
  <si>
    <t>TF</t>
  </si>
  <si>
    <t>RB401</t>
  </si>
  <si>
    <t>APCH</t>
  </si>
  <si>
    <t>BODIL</t>
  </si>
  <si>
    <t>FL 060</t>
  </si>
  <si>
    <t>RB403</t>
  </si>
  <si>
    <t>IF</t>
  </si>
  <si>
    <t>INA ARE</t>
  </si>
  <si>
    <t>SOPEX</t>
  </si>
  <si>
    <t>INA SOPEX</t>
  </si>
  <si>
    <t>Fly Over</t>
  </si>
  <si>
    <t>Leg sequence</t>
  </si>
  <si>
    <t>AD</t>
  </si>
  <si>
    <t>date</t>
  </si>
  <si>
    <t>Version</t>
  </si>
  <si>
    <t>LFRB</t>
  </si>
  <si>
    <t>Ajout</t>
  </si>
  <si>
    <t>→</t>
  </si>
  <si>
    <t>colonne A</t>
  </si>
  <si>
    <t>Retrait</t>
  </si>
  <si>
    <t>←</t>
  </si>
  <si>
    <t>Modification</t>
  </si>
  <si>
    <t>Cellule inversé</t>
  </si>
  <si>
    <t>RMK</t>
  </si>
  <si>
    <t>xxx</t>
  </si>
  <si>
    <t>Path Terminator</t>
  </si>
  <si>
    <t>Waypoint Identification</t>
  </si>
  <si>
    <t>Direction MAG (°)</t>
  </si>
  <si>
    <t>Direction True (°)</t>
  </si>
  <si>
    <t>Turn direction</t>
  </si>
  <si>
    <t>MNM Altitude (FL or AMSL ft)</t>
  </si>
  <si>
    <t>MAX IAS (kt)</t>
  </si>
  <si>
    <t>MAX Altitude
(FL or AMSL ft)</t>
  </si>
  <si>
    <t>INA XXX</t>
  </si>
  <si>
    <t>AAAAMMJJ</t>
  </si>
  <si>
    <t>Vx</t>
  </si>
  <si>
    <t>Distance 
(NM)</t>
  </si>
  <si>
    <t>RWY</t>
  </si>
  <si>
    <t>XX</t>
  </si>
  <si>
    <t>Version du modèle</t>
  </si>
  <si>
    <t>Nom proposé du fichier</t>
  </si>
  <si>
    <t>25L</t>
  </si>
  <si>
    <t>V1</t>
  </si>
  <si>
    <t>MADRA</t>
  </si>
  <si>
    <t>NATEG</t>
  </si>
  <si>
    <t>VAKOP</t>
  </si>
  <si>
    <t>ERLAX</t>
  </si>
  <si>
    <t>ADIVA</t>
  </si>
  <si>
    <t>OLIBO</t>
  </si>
  <si>
    <t>ML402</t>
  </si>
  <si>
    <t>ML403</t>
  </si>
  <si>
    <t>-</t>
  </si>
  <si>
    <t>7.0</t>
  </si>
  <si>
    <t>INA MADRA</t>
  </si>
  <si>
    <t>12.0</t>
  </si>
  <si>
    <t>301.5</t>
  </si>
  <si>
    <t>256.4</t>
  </si>
  <si>
    <t>251.2</t>
  </si>
  <si>
    <t>22.3</t>
  </si>
  <si>
    <t>5.2</t>
  </si>
  <si>
    <t>4.0</t>
  </si>
  <si>
    <t>9.3</t>
  </si>
  <si>
    <t>Chart name</t>
  </si>
  <si>
    <t>INA BORGO</t>
  </si>
  <si>
    <t>BORGO</t>
  </si>
  <si>
    <t>ADIBA</t>
  </si>
  <si>
    <t>LFML</t>
  </si>
  <si>
    <t>13L</t>
  </si>
  <si>
    <t>LFMN</t>
  </si>
  <si>
    <t>LFXX</t>
  </si>
  <si>
    <t xml:space="preserve">REF NAVAID : </t>
  </si>
  <si>
    <t>REF NAVAID : -</t>
  </si>
  <si>
    <t>Linked to FNA RNP Z RWY 13R/L and FNA ILS Z RWY 13R/L</t>
  </si>
  <si>
    <r>
      <t>RNP</t>
    </r>
    <r>
      <rPr>
        <b/>
        <sz val="8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RWY 25L</t>
    </r>
  </si>
  <si>
    <t>ILS Z RWY 12</t>
  </si>
  <si>
    <t>MAG VAR 2020     14.9°W</t>
  </si>
  <si>
    <t>TFFR</t>
  </si>
  <si>
    <t>12</t>
  </si>
  <si>
    <t>V1R0</t>
  </si>
  <si>
    <t>RIDIN</t>
  </si>
  <si>
    <t>INA DESTO</t>
  </si>
  <si>
    <t>DESTO</t>
  </si>
  <si>
    <t>SAXOS</t>
  </si>
  <si>
    <t>8000</t>
  </si>
  <si>
    <t>IR12Z</t>
  </si>
  <si>
    <t>AD 2 TFFR DATA RWY12  ILS CODE 20211104 V1R0.xls</t>
  </si>
  <si>
    <t>INA RIDIN</t>
  </si>
  <si>
    <t>See chart ILS Z or LOC Z RWY 12</t>
  </si>
  <si>
    <t>FR510</t>
  </si>
  <si>
    <t>FR512</t>
  </si>
  <si>
    <t>L</t>
  </si>
  <si>
    <t>ILS Z RWY 02</t>
  </si>
  <si>
    <t>IKJ02</t>
  </si>
  <si>
    <t>KJ412</t>
  </si>
  <si>
    <t>KJ414</t>
  </si>
  <si>
    <t>3000</t>
  </si>
  <si>
    <t>RNAV1 transition to ILS - GNSS only</t>
  </si>
  <si>
    <t>RNP RWY 20 (AR)</t>
  </si>
  <si>
    <t>MAG VAR 2020     2.4°E</t>
  </si>
  <si>
    <t>KJ601</t>
  </si>
  <si>
    <t>HORRO</t>
  </si>
  <si>
    <t>INA KJ601</t>
  </si>
  <si>
    <t>IKJ20</t>
  </si>
  <si>
    <t xml:space="preserve">- </t>
  </si>
  <si>
    <t>INA KJ600</t>
  </si>
  <si>
    <t>KJ600</t>
  </si>
  <si>
    <t>FKJ20</t>
  </si>
  <si>
    <t>KJ602</t>
  </si>
  <si>
    <t>KJ603</t>
  </si>
  <si>
    <t>RW20</t>
  </si>
  <si>
    <t>YES</t>
  </si>
  <si>
    <t>KJ604</t>
  </si>
  <si>
    <t>LFKJ</t>
  </si>
  <si>
    <t>20</t>
  </si>
  <si>
    <t>MAG VAR 2020    0.3°E</t>
  </si>
  <si>
    <t>REF NAVAID :   -</t>
  </si>
  <si>
    <t>LFBD</t>
  </si>
  <si>
    <t>05</t>
  </si>
  <si>
    <t>MNM Altitude    (FL or AMSL ft)</t>
  </si>
  <si>
    <t>VAGNA</t>
  </si>
  <si>
    <t>ETPAR</t>
  </si>
  <si>
    <t>INA VAGNA</t>
  </si>
  <si>
    <t>BD057</t>
  </si>
  <si>
    <t>BD05R</t>
  </si>
  <si>
    <t>BOCEP</t>
  </si>
  <si>
    <t>INA ETPAR</t>
  </si>
  <si>
    <t>VISUAL and Missed Approach</t>
  </si>
  <si>
    <t>FD05A</t>
  </si>
  <si>
    <t>BD05B</t>
  </si>
  <si>
    <t>BD05C</t>
  </si>
  <si>
    <t>RW05</t>
  </si>
  <si>
    <t>BD050</t>
  </si>
  <si>
    <t>BD05D</t>
  </si>
  <si>
    <t>4000</t>
  </si>
  <si>
    <t xml:space="preserve">    RNP A RWY 05 (VPT)</t>
  </si>
  <si>
    <t>RNP A RWY 22R (VPT)</t>
  </si>
  <si>
    <t>MAG VAR 2020     2.4° E</t>
  </si>
  <si>
    <t>INA</t>
  </si>
  <si>
    <t>FERAT</t>
  </si>
  <si>
    <t>F22RA</t>
  </si>
  <si>
    <t>Visual</t>
  </si>
  <si>
    <t xml:space="preserve"> </t>
  </si>
  <si>
    <t>MNAR1</t>
  </si>
  <si>
    <t>MNAR2</t>
  </si>
  <si>
    <t>RW22R</t>
  </si>
  <si>
    <t>Go-around after F22RA
(For information only)</t>
  </si>
  <si>
    <t>MNAR4</t>
  </si>
  <si>
    <t>MNAR5</t>
  </si>
  <si>
    <t>MNAR6</t>
  </si>
  <si>
    <t>4.3</t>
  </si>
  <si>
    <t>MN412</t>
  </si>
  <si>
    <t>22R</t>
  </si>
  <si>
    <t>Vertical angle (°) / TCH (ft)</t>
  </si>
  <si>
    <t xml:space="preserve"> -3.00 / -</t>
  </si>
  <si>
    <t>RF
Center CKJ01 Radius 1.30 NM</t>
  </si>
  <si>
    <t>RF
Center MNAR3
Radius 1.59 NM</t>
  </si>
  <si>
    <t>RF
Center MNAR7
Radius 4.20 NM</t>
  </si>
  <si>
    <t>MAG VAR 2020    XX.X°W</t>
  </si>
  <si>
    <t>MAG VAR 2020     1.4°W</t>
  </si>
  <si>
    <t>MAG VAR 2020    2.4°E</t>
  </si>
  <si>
    <t>See chart ILS Z or LOC Z RWY 02</t>
  </si>
  <si>
    <t>INA RNAV RWY Sud</t>
  </si>
  <si>
    <t>MAG VAR 2020     1.1°W</t>
  </si>
  <si>
    <r>
      <t>RNP</t>
    </r>
    <r>
      <rPr>
        <b/>
        <sz val="8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RWY 16</t>
    </r>
  </si>
  <si>
    <t>LFKB</t>
  </si>
  <si>
    <t>CAPCO</t>
  </si>
  <si>
    <t>IKB16</t>
  </si>
  <si>
    <t>5000</t>
  </si>
  <si>
    <t>2500</t>
  </si>
  <si>
    <t>FKB16</t>
  </si>
  <si>
    <t>MKB16</t>
  </si>
  <si>
    <t xml:space="preserve"> -3.15 / -</t>
  </si>
  <si>
    <t>KB610</t>
  </si>
  <si>
    <t>ABSIN</t>
  </si>
  <si>
    <t>INVAK</t>
  </si>
  <si>
    <t>ALISO</t>
  </si>
  <si>
    <t>INA CAPCO</t>
  </si>
  <si>
    <t>16</t>
  </si>
  <si>
    <t>Navigation Accuracy (NM)</t>
  </si>
  <si>
    <t>FNA RNP RWY 09R</t>
  </si>
  <si>
    <t>MAG VAR 2020     1.1°E</t>
  </si>
  <si>
    <t>PG680</t>
  </si>
  <si>
    <t>FG09R</t>
  </si>
  <si>
    <t>RW09R</t>
  </si>
  <si>
    <t>PG681</t>
  </si>
  <si>
    <t>PG672</t>
  </si>
  <si>
    <t>LFPG</t>
  </si>
  <si>
    <t>09R</t>
  </si>
  <si>
    <t>BD05S</t>
  </si>
  <si>
    <t>MAG VAR 2020    1.2°E</t>
  </si>
  <si>
    <t>FL120</t>
  </si>
  <si>
    <t>3500</t>
  </si>
  <si>
    <t>FNA RNP Y RWY 31R</t>
  </si>
  <si>
    <t>31R</t>
  </si>
  <si>
    <t>MAG VAR 2020     1.9°E</t>
  </si>
  <si>
    <t>REF NAVAID : MTG</t>
  </si>
  <si>
    <t>¨POMEG</t>
  </si>
  <si>
    <t>ML831</t>
  </si>
  <si>
    <t>ML731</t>
  </si>
  <si>
    <t>F31RY</t>
  </si>
  <si>
    <t>RW31R</t>
  </si>
  <si>
    <t>ML207</t>
  </si>
  <si>
    <t>MTG</t>
  </si>
  <si>
    <t>CF</t>
  </si>
  <si>
    <t>2000</t>
  </si>
  <si>
    <t>RF
Center CD051 
Radius 2.20 NM</t>
  </si>
  <si>
    <t>RF
Center CD052 
Radius 3.00 NM</t>
  </si>
  <si>
    <t>RNP Z RWY 17 (LPV ONLY)</t>
  </si>
  <si>
    <t>BELEP</t>
  </si>
  <si>
    <t>INA BELEP</t>
  </si>
  <si>
    <t>IMH17</t>
  </si>
  <si>
    <t>INA NARIV</t>
  </si>
  <si>
    <t>NARIV</t>
  </si>
  <si>
    <t>LFMH</t>
  </si>
  <si>
    <t>17</t>
  </si>
  <si>
    <t>FH17Z</t>
  </si>
  <si>
    <t>RW17</t>
  </si>
  <si>
    <t>MH509</t>
  </si>
  <si>
    <t>MH511</t>
  </si>
  <si>
    <t>-3.00 / 49</t>
  </si>
  <si>
    <t>MAG VAR 2020    1.68° E</t>
  </si>
  <si>
    <r>
      <t>Approche interrompue de type 1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du document critères RNP (VPT)</t>
    </r>
  </si>
  <si>
    <t>Approche interrompue de type 2 du document critères RNP (VPT)</t>
  </si>
  <si>
    <t>V8.1</t>
  </si>
  <si>
    <t>-4.00 / 58</t>
  </si>
  <si>
    <t>V8.2</t>
  </si>
  <si>
    <t>-3.00 / 54</t>
  </si>
  <si>
    <t>-3.60 / 49</t>
  </si>
  <si>
    <t>0.3 / 0.2</t>
  </si>
  <si>
    <t>-3.30 / 49</t>
  </si>
  <si>
    <t xml:space="preserve"> -3.40 / 49</t>
  </si>
  <si>
    <t>RF
Center ML 131
Radius 2.50 NM</t>
  </si>
  <si>
    <r>
      <t xml:space="preserve">GNSS </t>
    </r>
    <r>
      <rPr>
        <i/>
        <sz val="8.5"/>
        <color theme="1"/>
        <rFont val="Arial Narrow"/>
        <family val="2"/>
      </rPr>
      <t>only</t>
    </r>
    <r>
      <rPr>
        <sz val="8.5"/>
        <color theme="1"/>
        <rFont val="Arial Narrow"/>
        <family val="2"/>
      </rPr>
      <t xml:space="preserve">, RF </t>
    </r>
    <r>
      <rPr>
        <i/>
        <sz val="8.5"/>
        <color theme="1"/>
        <rFont val="Arial Narrow"/>
        <family val="2"/>
      </rPr>
      <t>required</t>
    </r>
  </si>
  <si>
    <r>
      <t xml:space="preserve">Remarque </t>
    </r>
    <r>
      <rPr>
        <b/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 xml:space="preserve">Il est impératif de configurer le type de séparateur avec un </t>
    </r>
    <r>
      <rPr>
        <b/>
        <sz val="10"/>
        <color theme="1"/>
        <rFont val="Calibri"/>
        <family val="2"/>
        <scheme val="minor"/>
      </rPr>
      <t>point</t>
    </r>
    <r>
      <rPr>
        <sz val="10"/>
        <color theme="1"/>
        <rFont val="Calibri"/>
        <family val="2"/>
        <scheme val="minor"/>
      </rPr>
      <t xml:space="preserve"> avant utilisation et </t>
    </r>
    <r>
      <rPr>
        <b/>
        <sz val="10"/>
        <color theme="1"/>
        <rFont val="Calibri"/>
        <family val="2"/>
        <scheme val="minor"/>
      </rPr>
      <t>visualisation en vue de la publication</t>
    </r>
    <r>
      <rPr>
        <sz val="10"/>
        <color theme="1"/>
        <rFont val="Calibri"/>
        <family val="2"/>
        <scheme val="minor"/>
      </rPr>
      <t xml:space="preserve"> via les 'options régionales' du PC </t>
    </r>
  </si>
  <si>
    <t xml:space="preserve">CODAGE VIRAGE AUSSITÔT QUE POSSIBLE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</si>
</sst>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.0"/>
    <numFmt numFmtId="165" formatCode="0.0"/>
    <numFmt numFmtId="166" formatCode="000"/>
  </numFmts>
  <fonts count="2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.5"/>
      <name val="Arial Narrow"/>
      <family val="2"/>
    </font>
    <font>
      <sz val="8.5"/>
      <color theme="1"/>
      <name val="Helvetica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color theme="1"/>
      <name val="Arial Narrow"/>
      <family val="2"/>
    </font>
    <font>
      <sz val="8.5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i/>
      <sz val="8.5"/>
      <color theme="1"/>
      <name val="Arial Narrow"/>
      <family val="2"/>
    </font>
    <font>
      <sz val="11"/>
      <color theme="1"/>
      <name val="Calibri"/>
      <family val="2"/>
      <scheme val="minor"/>
    </font>
    <font>
      <sz val="8.5"/>
      <color indexed="8"/>
      <name val="Arial Narrow"/>
      <family val="2"/>
    </font>
    <font>
      <b/>
      <sz val="8.5"/>
      <color theme="1"/>
      <name val="Arial Narrow"/>
      <family val="2"/>
    </font>
    <font>
      <i/>
      <sz val="8.5"/>
      <name val="Arial Narrow"/>
      <family val="2"/>
    </font>
    <font>
      <sz val="8.5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8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5" fillId="2" borderId="0" xfId="0" applyFont="1" applyFill="1"/>
    <xf numFmtId="0" fontId="6" fillId="0" borderId="0" xfId="0" applyFont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vertical="center"/>
    </xf>
    <xf numFmtId="49" fontId="7" fillId="0" borderId="4" xfId="0" quotePrefix="1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166" fontId="7" fillId="0" borderId="4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6" fontId="14" fillId="0" borderId="15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0" fillId="3" borderId="0" xfId="0" applyFill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0" quotePrefix="1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/>
    </xf>
    <xf numFmtId="165" fontId="3" fillId="0" borderId="13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15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0" borderId="30" xfId="0" applyFont="1" applyBorder="1" applyAlignment="1">
      <alignment horizontal="center" vertical="center"/>
    </xf>
    <xf numFmtId="20" fontId="14" fillId="0" borderId="15" xfId="0" quotePrefix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20" fontId="14" fillId="0" borderId="3" xfId="0" quotePrefix="1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6" fontId="7" fillId="0" borderId="2" xfId="0" quotePrefix="1" applyNumberFormat="1" applyFont="1" applyBorder="1" applyAlignment="1">
      <alignment horizontal="center" vertical="center"/>
    </xf>
    <xf numFmtId="164" fontId="7" fillId="0" borderId="2" xfId="0" quotePrefix="1" applyNumberFormat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49" fontId="7" fillId="0" borderId="8" xfId="0" quotePrefix="1" applyNumberFormat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49" fontId="7" fillId="0" borderId="14" xfId="0" quotePrefix="1" applyNumberFormat="1" applyFont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165" fontId="16" fillId="0" borderId="2" xfId="0" quotePrefix="1" applyNumberFormat="1" applyFont="1" applyBorder="1" applyAlignment="1">
      <alignment horizontal="center" vertical="center"/>
    </xf>
    <xf numFmtId="49" fontId="16" fillId="0" borderId="15" xfId="0" quotePrefix="1" applyNumberFormat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6" fillId="0" borderId="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49" fontId="16" fillId="0" borderId="2" xfId="0" quotePrefix="1" applyNumberFormat="1" applyFont="1" applyBorder="1" applyAlignment="1">
      <alignment horizontal="center"/>
    </xf>
    <xf numFmtId="1" fontId="16" fillId="0" borderId="2" xfId="0" quotePrefix="1" applyNumberFormat="1" applyFont="1" applyBorder="1" applyAlignment="1">
      <alignment horizontal="center"/>
    </xf>
    <xf numFmtId="165" fontId="16" fillId="0" borderId="2" xfId="0" quotePrefix="1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5" fontId="3" fillId="0" borderId="15" xfId="0" quotePrefix="1" applyNumberFormat="1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49" fontId="16" fillId="0" borderId="15" xfId="0" quotePrefix="1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0" fontId="18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/>
    </xf>
    <xf numFmtId="165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6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49" fontId="3" fillId="0" borderId="14" xfId="0" quotePrefix="1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3" fillId="0" borderId="15" xfId="0" quotePrefix="1" applyNumberFormat="1" applyFont="1" applyBorder="1" applyAlignment="1">
      <alignment horizontal="center" vertical="center"/>
    </xf>
    <xf numFmtId="165" fontId="3" fillId="0" borderId="16" xfId="0" quotePrefix="1" applyNumberFormat="1" applyFont="1" applyBorder="1" applyAlignment="1">
      <alignment horizontal="center"/>
    </xf>
    <xf numFmtId="0" fontId="3" fillId="0" borderId="17" xfId="0" quotePrefix="1" applyFont="1" applyBorder="1" applyAlignment="1">
      <alignment horizontal="center"/>
    </xf>
    <xf numFmtId="166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9" fillId="0" borderId="0" xfId="0" applyFont="1"/>
    <xf numFmtId="0" fontId="3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166" fontId="3" fillId="3" borderId="15" xfId="0" quotePrefix="1" applyNumberFormat="1" applyFont="1" applyFill="1" applyBorder="1" applyAlignment="1">
      <alignment horizontal="center" vertical="center"/>
    </xf>
    <xf numFmtId="165" fontId="3" fillId="3" borderId="16" xfId="0" quotePrefix="1" applyNumberFormat="1" applyFont="1" applyFill="1" applyBorder="1" applyAlignment="1">
      <alignment horizontal="center"/>
    </xf>
    <xf numFmtId="0" fontId="3" fillId="3" borderId="17" xfId="0" quotePrefix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6" fontId="18" fillId="3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9" fontId="3" fillId="3" borderId="14" xfId="0" quotePrefix="1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4" xfId="0" quotePrefix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49" fontId="3" fillId="3" borderId="3" xfId="0" quotePrefix="1" applyNumberFormat="1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14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/>
    </xf>
    <xf numFmtId="49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center"/>
    </xf>
    <xf numFmtId="0" fontId="14" fillId="0" borderId="0" xfId="0" quotePrefix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0" fontId="14" fillId="0" borderId="1" xfId="0" quotePrefix="1" applyNumberFormat="1" applyFont="1" applyBorder="1" applyAlignment="1">
      <alignment horizontal="center"/>
    </xf>
    <xf numFmtId="166" fontId="14" fillId="0" borderId="15" xfId="0" applyNumberFormat="1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1" xfId="0" quotePrefix="1" applyNumberFormat="1" applyFont="1" applyBorder="1" applyAlignment="1">
      <alignment horizontal="center" vertical="center"/>
    </xf>
    <xf numFmtId="164" fontId="7" fillId="0" borderId="1" xfId="0" quotePrefix="1" applyNumberFormat="1" applyFont="1" applyBorder="1" applyAlignment="1">
      <alignment horizontal="center" vertical="center"/>
    </xf>
    <xf numFmtId="165" fontId="7" fillId="0" borderId="1" xfId="0" quotePrefix="1" applyNumberFormat="1" applyFont="1" applyBorder="1" applyAlignment="1">
      <alignment horizontal="center" vertical="center"/>
    </xf>
    <xf numFmtId="166" fontId="3" fillId="0" borderId="1" xfId="0" quotePrefix="1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3" fillId="0" borderId="15" xfId="0" quotePrefix="1" applyNumberFormat="1" applyFont="1" applyBorder="1" applyAlignment="1">
      <alignment horizontal="center" vertical="center"/>
    </xf>
    <xf numFmtId="165" fontId="3" fillId="0" borderId="1" xfId="0" quotePrefix="1" applyNumberFormat="1" applyFont="1" applyBorder="1" applyAlignment="1">
      <alignment horizontal="center" vertical="center"/>
    </xf>
    <xf numFmtId="165" fontId="3" fillId="0" borderId="15" xfId="0" quotePrefix="1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14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3" borderId="14" xfId="0" applyNumberFormat="1" applyFont="1" applyFill="1" applyBorder="1" applyAlignment="1">
      <alignment horizontal="center"/>
    </xf>
    <xf numFmtId="166" fontId="3" fillId="3" borderId="14" xfId="0" quotePrefix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5" fontId="3" fillId="0" borderId="2" xfId="0" quotePrefix="1" applyNumberFormat="1" applyFont="1" applyBorder="1" applyAlignment="1">
      <alignment horizontal="center"/>
    </xf>
    <xf numFmtId="166" fontId="7" fillId="0" borderId="4" xfId="0" quotePrefix="1" applyNumberFormat="1" applyFont="1" applyBorder="1" applyAlignment="1">
      <alignment horizontal="center" vertical="center" wrapText="1"/>
    </xf>
    <xf numFmtId="166" fontId="7" fillId="0" borderId="3" xfId="0" quotePrefix="1" applyNumberFormat="1" applyFont="1" applyBorder="1" applyAlignment="1">
      <alignment horizontal="center" vertical="center" wrapText="1"/>
    </xf>
    <xf numFmtId="166" fontId="7" fillId="0" borderId="15" xfId="0" quotePrefix="1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4" fontId="7" fillId="0" borderId="4" xfId="0" quotePrefix="1" applyNumberFormat="1" applyFont="1" applyBorder="1" applyAlignment="1">
      <alignment horizontal="center" vertical="center" wrapText="1"/>
    </xf>
    <xf numFmtId="164" fontId="7" fillId="0" borderId="3" xfId="0" quotePrefix="1" applyNumberFormat="1" applyFont="1" applyBorder="1" applyAlignment="1">
      <alignment horizontal="center" vertical="center" wrapText="1"/>
    </xf>
    <xf numFmtId="164" fontId="7" fillId="0" borderId="15" xfId="0" quotePrefix="1" applyNumberFormat="1" applyFont="1" applyBorder="1" applyAlignment="1">
      <alignment horizontal="center" vertical="center" wrapText="1"/>
    </xf>
    <xf numFmtId="165" fontId="7" fillId="0" borderId="4" xfId="0" quotePrefix="1" applyNumberFormat="1" applyFont="1" applyBorder="1" applyAlignment="1">
      <alignment horizontal="center" vertical="center" wrapText="1"/>
    </xf>
    <xf numFmtId="165" fontId="7" fillId="0" borderId="3" xfId="0" quotePrefix="1" applyNumberFormat="1" applyFont="1" applyBorder="1" applyAlignment="1">
      <alignment horizontal="center" vertical="center" wrapText="1"/>
    </xf>
    <xf numFmtId="165" fontId="7" fillId="0" borderId="15" xfId="0" quotePrefix="1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6" fontId="7" fillId="0" borderId="15" xfId="0" quotePrefix="1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/>
    </xf>
    <xf numFmtId="165" fontId="7" fillId="0" borderId="2" xfId="0" quotePrefix="1" applyNumberFormat="1" applyFont="1" applyBorder="1" applyAlignment="1">
      <alignment horizontal="center"/>
    </xf>
    <xf numFmtId="166" fontId="7" fillId="0" borderId="3" xfId="0" quotePrefix="1" applyNumberFormat="1" applyFont="1" applyBorder="1" applyAlignment="1">
      <alignment horizontal="center" vertical="center"/>
    </xf>
    <xf numFmtId="166" fontId="16" fillId="0" borderId="2" xfId="0" quotePrefix="1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6" fillId="0" borderId="4" xfId="0" quotePrefix="1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/>
    </xf>
    <xf numFmtId="166" fontId="16" fillId="0" borderId="2" xfId="0" quotePrefix="1" applyNumberFormat="1" applyFont="1" applyBorder="1" applyAlignment="1">
      <alignment horizontal="center"/>
    </xf>
    <xf numFmtId="166" fontId="16" fillId="0" borderId="3" xfId="0" applyNumberFormat="1" applyFont="1" applyBorder="1" applyAlignment="1">
      <alignment horizontal="center"/>
    </xf>
    <xf numFmtId="166" fontId="16" fillId="0" borderId="15" xfId="0" quotePrefix="1" applyNumberFormat="1" applyFont="1" applyBorder="1" applyAlignment="1">
      <alignment horizontal="center"/>
    </xf>
    <xf numFmtId="164" fontId="16" fillId="0" borderId="2" xfId="0" quotePrefix="1" applyNumberFormat="1" applyFont="1" applyBorder="1" applyAlignment="1">
      <alignment horizontal="center" vertical="center"/>
    </xf>
    <xf numFmtId="164" fontId="16" fillId="0" borderId="4" xfId="0" quotePrefix="1" applyNumberFormat="1" applyFont="1" applyBorder="1" applyAlignment="1">
      <alignment horizontal="center" vertical="center"/>
    </xf>
    <xf numFmtId="164" fontId="16" fillId="0" borderId="2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64" fontId="16" fillId="0" borderId="4" xfId="0" quotePrefix="1" applyNumberFormat="1" applyFont="1" applyBorder="1" applyAlignment="1">
      <alignment horizontal="center"/>
    </xf>
    <xf numFmtId="165" fontId="3" fillId="0" borderId="3" xfId="0" quotePrefix="1" applyNumberFormat="1" applyFont="1" applyBorder="1" applyAlignment="1">
      <alignment horizontal="center" vertical="center"/>
    </xf>
    <xf numFmtId="165" fontId="16" fillId="0" borderId="4" xfId="0" quotePrefix="1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/>
    </xf>
    <xf numFmtId="166" fontId="7" fillId="0" borderId="15" xfId="0" quotePrefix="1" applyNumberFormat="1" applyFont="1" applyBorder="1" applyAlignment="1">
      <alignment horizontal="center" vertical="center"/>
    </xf>
    <xf numFmtId="166" fontId="7" fillId="0" borderId="4" xfId="0" quotePrefix="1" applyNumberFormat="1" applyFont="1" applyBorder="1" applyAlignment="1">
      <alignment horizontal="center" vertical="center"/>
    </xf>
    <xf numFmtId="166" fontId="7" fillId="0" borderId="8" xfId="0" quotePrefix="1" applyNumberFormat="1" applyFont="1" applyBorder="1" applyAlignment="1">
      <alignment horizontal="center" vertical="center"/>
    </xf>
    <xf numFmtId="166" fontId="7" fillId="0" borderId="14" xfId="0" quotePrefix="1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/>
    </xf>
    <xf numFmtId="166" fontId="16" fillId="0" borderId="3" xfId="0" quotePrefix="1" applyNumberFormat="1" applyFont="1" applyBorder="1" applyAlignment="1">
      <alignment horizontal="center"/>
    </xf>
    <xf numFmtId="165" fontId="7" fillId="0" borderId="31" xfId="0" quotePrefix="1" applyNumberFormat="1" applyFont="1" applyBorder="1" applyAlignment="1">
      <alignment horizontal="center" vertical="center"/>
    </xf>
    <xf numFmtId="165" fontId="7" fillId="0" borderId="29" xfId="0" quotePrefix="1" applyNumberFormat="1" applyFont="1" applyBorder="1" applyAlignment="1">
      <alignment horizontal="center" vertical="center"/>
    </xf>
    <xf numFmtId="165" fontId="7" fillId="0" borderId="34" xfId="0" quotePrefix="1" applyNumberFormat="1" applyFont="1" applyBorder="1" applyAlignment="1">
      <alignment horizontal="center" vertical="center"/>
    </xf>
    <xf numFmtId="165" fontId="3" fillId="0" borderId="3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quotePrefix="1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7" fillId="0" borderId="8" xfId="0" quotePrefix="1" applyNumberFormat="1" applyFont="1" applyBorder="1" applyAlignment="1">
      <alignment horizontal="center"/>
    </xf>
    <xf numFmtId="0" fontId="7" fillId="0" borderId="2" xfId="0" quotePrefix="1" applyNumberFormat="1" applyFont="1" applyBorder="1" applyAlignment="1">
      <alignment horizontal="center"/>
    </xf>
    <xf numFmtId="0" fontId="7" fillId="0" borderId="3" xfId="0" quotePrefix="1" applyNumberFormat="1" applyFont="1" applyBorder="1" applyAlignment="1">
      <alignment horizont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0"/>
  <sheetViews>
    <sheetView zoomScaleNormal="100" workbookViewId="0">
      <selection activeCell="S47" sqref="S47"/>
    </sheetView>
  </sheetViews>
  <sheetFormatPr baseColWidth="10" defaultRowHeight="15"/>
  <cols>
    <col min="1" max="1" width="3.85546875" customWidth="1"/>
    <col min="2" max="2" width="8.85546875" style="1" customWidth="1"/>
    <col min="3" max="3" width="10.5703125" style="1" customWidth="1"/>
    <col min="4" max="4" width="8.85546875" style="1" customWidth="1"/>
    <col min="5" max="5" width="6.85546875" style="3" customWidth="1"/>
    <col min="6" max="6" width="8.85546875" style="6" customWidth="1"/>
    <col min="7" max="7" width="8.85546875" style="1" customWidth="1"/>
    <col min="8" max="8" width="8.85546875" style="5" customWidth="1"/>
    <col min="9" max="9" width="8.85546875" style="4" customWidth="1"/>
    <col min="10" max="10" width="9.85546875" style="6" customWidth="1"/>
    <col min="11" max="11" width="9.85546875" style="3" customWidth="1"/>
    <col min="12" max="12" width="8.85546875" style="2" customWidth="1"/>
    <col min="13" max="13" width="8.85546875" style="3" customWidth="1"/>
    <col min="14" max="14" width="10.5703125" style="3" customWidth="1"/>
    <col min="15" max="15" width="6.85546875" customWidth="1"/>
    <col min="16" max="16" width="10.85546875" customWidth="1"/>
    <col min="17" max="17" width="12.5703125" customWidth="1"/>
    <col min="18" max="18" width="14.85546875" customWidth="1"/>
    <col min="20" max="20" width="34.85546875" customWidth="1"/>
    <col min="21" max="21" width="12.5703125" customWidth="1"/>
  </cols>
  <sheetData>
    <row r="2" spans="2:20" s="7" customFormat="1">
      <c r="B2" s="367" t="s">
        <v>68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2:20" s="7" customFormat="1">
      <c r="B3" s="12" t="s">
        <v>29</v>
      </c>
      <c r="C3" s="370" t="s">
        <v>30</v>
      </c>
      <c r="D3" s="371"/>
      <c r="E3" s="371"/>
      <c r="F3" s="371"/>
      <c r="G3" s="371"/>
      <c r="H3" s="371"/>
      <c r="I3" s="372"/>
      <c r="J3" s="376" t="s">
        <v>163</v>
      </c>
      <c r="K3" s="377"/>
      <c r="L3" s="378"/>
      <c r="M3" s="379" t="s">
        <v>76</v>
      </c>
      <c r="N3" s="380"/>
      <c r="P3" s="11" t="s">
        <v>75</v>
      </c>
      <c r="Q3" s="48" t="s">
        <v>44</v>
      </c>
      <c r="R3" s="11" t="s">
        <v>40</v>
      </c>
      <c r="S3" s="11" t="s">
        <v>41</v>
      </c>
      <c r="T3" s="8"/>
    </row>
    <row r="4" spans="2:20" s="7" customFormat="1" ht="34.5" customHeight="1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3" t="s">
        <v>158</v>
      </c>
      <c r="N4" s="80" t="s">
        <v>184</v>
      </c>
      <c r="Q4" s="11"/>
      <c r="R4" s="11"/>
      <c r="S4" s="47"/>
      <c r="T4"/>
    </row>
    <row r="5" spans="2:20" s="7" customFormat="1">
      <c r="B5" s="381" t="s">
        <v>3</v>
      </c>
      <c r="C5" s="53"/>
      <c r="D5" s="53"/>
      <c r="E5" s="63"/>
      <c r="F5" s="359"/>
      <c r="G5" s="360"/>
      <c r="H5" s="353"/>
      <c r="I5" s="63"/>
      <c r="J5" s="361"/>
      <c r="K5" s="361"/>
      <c r="L5" s="355"/>
      <c r="M5" s="144"/>
      <c r="N5" s="354"/>
      <c r="Q5" s="11"/>
      <c r="R5" s="11"/>
      <c r="S5" s="47"/>
      <c r="T5"/>
    </row>
    <row r="6" spans="2:20" s="7" customFormat="1" ht="15.75" thickBot="1">
      <c r="B6" s="375"/>
      <c r="C6" s="22"/>
      <c r="D6" s="22"/>
      <c r="E6" s="23"/>
      <c r="F6" s="39"/>
      <c r="G6" s="24"/>
      <c r="H6" s="26"/>
      <c r="I6" s="23"/>
      <c r="J6" s="363"/>
      <c r="K6" s="363"/>
      <c r="L6" s="271"/>
      <c r="M6" s="116"/>
      <c r="N6" s="82"/>
      <c r="Q6" s="11"/>
      <c r="R6" s="11"/>
      <c r="S6" s="11"/>
      <c r="T6"/>
    </row>
    <row r="7" spans="2:20">
      <c r="B7" s="374" t="s">
        <v>39</v>
      </c>
      <c r="C7" s="16"/>
      <c r="D7" s="16"/>
      <c r="E7" s="357"/>
      <c r="F7" s="40"/>
      <c r="G7" s="139"/>
      <c r="H7" s="19"/>
      <c r="I7" s="357"/>
      <c r="J7" s="358"/>
      <c r="K7" s="358"/>
      <c r="L7" s="45"/>
      <c r="M7" s="138"/>
      <c r="N7" s="81"/>
      <c r="P7" t="s">
        <v>45</v>
      </c>
      <c r="R7" s="11" t="s">
        <v>231</v>
      </c>
    </row>
    <row r="8" spans="2:20" ht="15.75" thickBot="1">
      <c r="B8" s="375"/>
      <c r="C8" s="22"/>
      <c r="D8" s="22"/>
      <c r="E8" s="23"/>
      <c r="F8" s="39"/>
      <c r="G8" s="24"/>
      <c r="H8" s="26"/>
      <c r="I8" s="23"/>
      <c r="J8" s="363"/>
      <c r="K8" s="363"/>
      <c r="L8" s="271"/>
      <c r="M8" s="116"/>
      <c r="N8" s="82"/>
      <c r="P8" s="44"/>
      <c r="Q8" s="44"/>
      <c r="R8" s="44"/>
    </row>
    <row r="9" spans="2:20">
      <c r="B9" s="374" t="s">
        <v>39</v>
      </c>
      <c r="C9" s="16"/>
      <c r="D9" s="16"/>
      <c r="E9" s="357"/>
      <c r="F9" s="40"/>
      <c r="G9" s="139"/>
      <c r="H9" s="19"/>
      <c r="I9" s="357"/>
      <c r="J9" s="358"/>
      <c r="K9" s="358"/>
      <c r="L9" s="45"/>
      <c r="M9" s="138"/>
      <c r="N9" s="81"/>
      <c r="P9" t="s">
        <v>46</v>
      </c>
      <c r="R9" s="373" t="str">
        <f>"AD 2 "&amp;P3&amp;" DATA RWY"&amp;Q3&amp;" "&amp;T3&amp;" RNP CODE "&amp;R3&amp;" "&amp;S3&amp;".xls"</f>
        <v>AD 2 LFXX DATA RWYXX  RNP CODE AAAAMMJJ Vx.xls</v>
      </c>
      <c r="S9" s="373"/>
      <c r="T9" s="373"/>
    </row>
    <row r="10" spans="2:20">
      <c r="B10" s="374"/>
      <c r="C10" s="29"/>
      <c r="D10" s="29"/>
      <c r="E10" s="356"/>
      <c r="F10" s="41"/>
      <c r="G10" s="30"/>
      <c r="H10" s="32"/>
      <c r="I10" s="356"/>
      <c r="J10" s="362"/>
      <c r="K10" s="362"/>
      <c r="L10" s="46"/>
      <c r="M10" s="64"/>
      <c r="N10" s="83"/>
    </row>
    <row r="11" spans="2:20">
      <c r="B11" s="374"/>
      <c r="C11" s="29"/>
      <c r="D11" s="29"/>
      <c r="E11" s="356"/>
      <c r="F11" s="41"/>
      <c r="G11" s="30"/>
      <c r="H11" s="32"/>
      <c r="I11" s="356"/>
      <c r="J11" s="362"/>
      <c r="K11" s="362"/>
      <c r="L11" s="46"/>
      <c r="M11" s="64"/>
      <c r="N11" s="83"/>
      <c r="R11" s="373"/>
      <c r="S11" s="373"/>
      <c r="T11" s="373"/>
    </row>
    <row r="12" spans="2:20" ht="15.75" thickBot="1">
      <c r="B12" s="375"/>
      <c r="C12" s="22"/>
      <c r="D12" s="22"/>
      <c r="E12" s="23"/>
      <c r="F12" s="39"/>
      <c r="G12" s="24"/>
      <c r="H12" s="26"/>
      <c r="I12" s="23"/>
      <c r="J12" s="363"/>
      <c r="K12" s="363"/>
      <c r="L12" s="271"/>
      <c r="M12" s="116"/>
      <c r="N12" s="82"/>
    </row>
    <row r="13" spans="2:20">
      <c r="B13" s="374" t="s">
        <v>8</v>
      </c>
      <c r="C13" s="16"/>
      <c r="D13" s="16"/>
      <c r="E13" s="357"/>
      <c r="F13" s="40"/>
      <c r="G13" s="139"/>
      <c r="H13" s="19"/>
      <c r="I13" s="357"/>
      <c r="J13" s="358"/>
      <c r="K13" s="358"/>
      <c r="L13" s="45"/>
      <c r="M13" s="138"/>
      <c r="N13" s="81"/>
      <c r="Q13" t="s">
        <v>22</v>
      </c>
      <c r="R13" t="s">
        <v>23</v>
      </c>
      <c r="S13" t="s">
        <v>24</v>
      </c>
    </row>
    <row r="14" spans="2:20">
      <c r="B14" s="374"/>
      <c r="C14" s="29"/>
      <c r="D14" s="29"/>
      <c r="E14" s="356"/>
      <c r="F14" s="41"/>
      <c r="G14" s="30"/>
      <c r="H14" s="32"/>
      <c r="I14" s="356"/>
      <c r="J14" s="362"/>
      <c r="K14" s="362"/>
      <c r="L14" s="46"/>
      <c r="M14" s="64"/>
      <c r="N14" s="83"/>
      <c r="Q14" t="s">
        <v>25</v>
      </c>
      <c r="R14" t="s">
        <v>26</v>
      </c>
      <c r="S14" t="s">
        <v>24</v>
      </c>
    </row>
    <row r="15" spans="2:20">
      <c r="B15" s="374"/>
      <c r="C15" s="29"/>
      <c r="D15" s="29"/>
      <c r="E15" s="356"/>
      <c r="F15" s="41"/>
      <c r="G15" s="30"/>
      <c r="H15" s="32"/>
      <c r="I15" s="356"/>
      <c r="J15" s="362"/>
      <c r="K15" s="362"/>
      <c r="L15" s="46"/>
      <c r="M15" s="64"/>
      <c r="N15" s="83"/>
      <c r="Q15" s="9" t="s">
        <v>27</v>
      </c>
      <c r="S15" t="s">
        <v>28</v>
      </c>
    </row>
    <row r="16" spans="2:20" ht="15.75" thickBot="1">
      <c r="B16" s="375"/>
      <c r="C16" s="22"/>
      <c r="D16" s="22"/>
      <c r="E16" s="23"/>
      <c r="F16" s="39"/>
      <c r="G16" s="24"/>
      <c r="H16" s="26"/>
      <c r="I16" s="23"/>
      <c r="J16" s="363"/>
      <c r="K16" s="363"/>
      <c r="L16" s="271"/>
      <c r="M16" s="116"/>
      <c r="N16" s="82"/>
    </row>
    <row r="19" spans="16:26" ht="15.75" thickBot="1">
      <c r="Q19" s="42"/>
    </row>
    <row r="20" spans="16:26" ht="15.75" thickBot="1">
      <c r="P20" s="364" t="s">
        <v>239</v>
      </c>
      <c r="Q20" s="365"/>
      <c r="R20" s="365"/>
      <c r="S20" s="365"/>
      <c r="T20" s="365"/>
      <c r="U20" s="365"/>
      <c r="V20" s="365"/>
      <c r="W20" s="365"/>
      <c r="X20" s="365"/>
      <c r="Y20" s="365"/>
      <c r="Z20" s="366"/>
    </row>
  </sheetData>
  <sheetProtection insertRows="0" deleteRows="0" autoFilter="0" pivotTables="0"/>
  <mergeCells count="11">
    <mergeCell ref="P20:Z20"/>
    <mergeCell ref="B2:N2"/>
    <mergeCell ref="C3:I3"/>
    <mergeCell ref="R9:T9"/>
    <mergeCell ref="B13:B16"/>
    <mergeCell ref="B7:B8"/>
    <mergeCell ref="J3:L3"/>
    <mergeCell ref="M3:N3"/>
    <mergeCell ref="B9:B12"/>
    <mergeCell ref="R11:T11"/>
    <mergeCell ref="B5:B6"/>
  </mergeCell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0"/>
  <sheetViews>
    <sheetView zoomScale="140" zoomScaleNormal="140" workbookViewId="0">
      <selection activeCell="Q21" sqref="Q21"/>
    </sheetView>
  </sheetViews>
  <sheetFormatPr baseColWidth="10" defaultRowHeight="15"/>
  <cols>
    <col min="1" max="1" width="8.85546875" customWidth="1"/>
    <col min="2" max="2" width="10.5703125" customWidth="1"/>
    <col min="3" max="8" width="8.85546875" customWidth="1"/>
    <col min="9" max="10" width="9.85546875" customWidth="1"/>
    <col min="11" max="12" width="8.85546875" customWidth="1"/>
    <col min="13" max="13" width="10.5703125" customWidth="1"/>
  </cols>
  <sheetData>
    <row r="1" spans="1:19" ht="15.75" thickBot="1"/>
    <row r="2" spans="1:19">
      <c r="A2" s="426" t="s">
        <v>140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8"/>
      <c r="N2" s="7"/>
      <c r="O2" s="11" t="s">
        <v>18</v>
      </c>
      <c r="P2" s="43" t="s">
        <v>43</v>
      </c>
      <c r="Q2" s="8" t="s">
        <v>19</v>
      </c>
      <c r="R2" s="8" t="s">
        <v>20</v>
      </c>
      <c r="S2" s="8"/>
    </row>
    <row r="3" spans="1:19">
      <c r="A3" s="147" t="s">
        <v>29</v>
      </c>
      <c r="B3" s="415" t="s">
        <v>57</v>
      </c>
      <c r="C3" s="371"/>
      <c r="D3" s="371"/>
      <c r="E3" s="371"/>
      <c r="F3" s="371"/>
      <c r="G3" s="371"/>
      <c r="H3" s="429" t="s">
        <v>120</v>
      </c>
      <c r="I3" s="430"/>
      <c r="J3" s="431"/>
      <c r="K3" s="429" t="s">
        <v>121</v>
      </c>
      <c r="L3" s="430"/>
      <c r="M3" s="432"/>
      <c r="N3" s="7"/>
      <c r="O3" s="11" t="s">
        <v>122</v>
      </c>
      <c r="P3" s="48" t="s">
        <v>123</v>
      </c>
      <c r="Q3" s="11">
        <v>20220920</v>
      </c>
      <c r="R3" s="11" t="s">
        <v>48</v>
      </c>
      <c r="S3" s="8"/>
    </row>
    <row r="4" spans="1:19" ht="38.25" customHeight="1" thickBot="1">
      <c r="A4" s="148" t="s">
        <v>17</v>
      </c>
      <c r="B4" s="13" t="s">
        <v>31</v>
      </c>
      <c r="C4" s="13" t="s">
        <v>32</v>
      </c>
      <c r="D4" s="13" t="s">
        <v>16</v>
      </c>
      <c r="E4" s="13" t="s">
        <v>33</v>
      </c>
      <c r="F4" s="14" t="s">
        <v>34</v>
      </c>
      <c r="G4" s="13" t="s">
        <v>42</v>
      </c>
      <c r="H4" s="13" t="s">
        <v>35</v>
      </c>
      <c r="I4" s="13" t="s">
        <v>124</v>
      </c>
      <c r="J4" s="13" t="s">
        <v>38</v>
      </c>
      <c r="K4" s="13" t="s">
        <v>37</v>
      </c>
      <c r="L4" s="13" t="s">
        <v>158</v>
      </c>
      <c r="M4" s="149" t="s">
        <v>184</v>
      </c>
      <c r="N4" s="7"/>
      <c r="O4" s="7"/>
      <c r="P4" s="11"/>
      <c r="Q4" s="11"/>
      <c r="R4" s="47"/>
    </row>
    <row r="5" spans="1:19">
      <c r="A5" s="108" t="s">
        <v>3</v>
      </c>
      <c r="B5" s="109" t="s">
        <v>57</v>
      </c>
      <c r="C5" s="110" t="s">
        <v>125</v>
      </c>
      <c r="D5" s="117" t="s">
        <v>1</v>
      </c>
      <c r="E5" s="117">
        <v>225</v>
      </c>
      <c r="F5" s="112">
        <v>225</v>
      </c>
      <c r="G5" s="118">
        <v>4.5999999999999996</v>
      </c>
      <c r="H5" s="111" t="s">
        <v>96</v>
      </c>
      <c r="I5" s="111">
        <v>5000</v>
      </c>
      <c r="J5" s="111" t="s">
        <v>196</v>
      </c>
      <c r="K5" s="328">
        <v>220</v>
      </c>
      <c r="L5" s="111" t="s">
        <v>57</v>
      </c>
      <c r="M5" s="334" t="s">
        <v>57</v>
      </c>
      <c r="N5" s="7"/>
      <c r="O5" s="7"/>
      <c r="P5" s="11"/>
      <c r="Q5" s="11"/>
      <c r="R5" s="11"/>
    </row>
    <row r="6" spans="1:19" ht="15.75" thickBot="1">
      <c r="A6" s="114" t="s">
        <v>3</v>
      </c>
      <c r="B6" s="115" t="s">
        <v>57</v>
      </c>
      <c r="C6" s="23" t="s">
        <v>126</v>
      </c>
      <c r="D6" s="116" t="s">
        <v>1</v>
      </c>
      <c r="E6" s="312">
        <v>165</v>
      </c>
      <c r="F6" s="264">
        <v>165</v>
      </c>
      <c r="G6" s="325">
        <v>4.5999999999999996</v>
      </c>
      <c r="H6" s="116" t="s">
        <v>96</v>
      </c>
      <c r="I6" s="116">
        <v>5000</v>
      </c>
      <c r="J6" s="116" t="s">
        <v>196</v>
      </c>
      <c r="K6" s="312">
        <v>220</v>
      </c>
      <c r="L6" s="116" t="s">
        <v>57</v>
      </c>
      <c r="M6" s="335" t="s">
        <v>57</v>
      </c>
      <c r="O6" t="s">
        <v>45</v>
      </c>
      <c r="Q6" s="11" t="s">
        <v>229</v>
      </c>
      <c r="R6" s="10" t="s">
        <v>227</v>
      </c>
    </row>
    <row r="7" spans="1:19">
      <c r="A7" s="433" t="s">
        <v>127</v>
      </c>
      <c r="B7" s="16" t="s">
        <v>12</v>
      </c>
      <c r="C7" s="17" t="s">
        <v>125</v>
      </c>
      <c r="D7" s="17" t="s">
        <v>57</v>
      </c>
      <c r="E7" s="117" t="s">
        <v>57</v>
      </c>
      <c r="F7" s="112" t="s">
        <v>57</v>
      </c>
      <c r="G7" s="118" t="s">
        <v>57</v>
      </c>
      <c r="H7" s="110" t="s">
        <v>57</v>
      </c>
      <c r="I7" s="119" t="s">
        <v>57</v>
      </c>
      <c r="J7" s="119" t="s">
        <v>57</v>
      </c>
      <c r="K7" s="40" t="s">
        <v>57</v>
      </c>
      <c r="L7" s="17" t="s">
        <v>57</v>
      </c>
      <c r="M7" s="334" t="s">
        <v>57</v>
      </c>
      <c r="O7" s="44"/>
      <c r="P7" s="44"/>
      <c r="Q7" s="44"/>
    </row>
    <row r="8" spans="1:19">
      <c r="A8" s="434"/>
      <c r="B8" s="29" t="s">
        <v>6</v>
      </c>
      <c r="C8" s="12" t="s">
        <v>128</v>
      </c>
      <c r="D8" s="12" t="s">
        <v>57</v>
      </c>
      <c r="E8" s="41">
        <v>277</v>
      </c>
      <c r="F8" s="30">
        <v>276.8</v>
      </c>
      <c r="G8" s="32">
        <v>10.9</v>
      </c>
      <c r="H8" s="12" t="s">
        <v>57</v>
      </c>
      <c r="I8" s="64" t="s">
        <v>57</v>
      </c>
      <c r="J8" s="106" t="s">
        <v>57</v>
      </c>
      <c r="K8" s="41" t="s">
        <v>57</v>
      </c>
      <c r="L8" s="12" t="s">
        <v>57</v>
      </c>
      <c r="M8" s="120">
        <v>1</v>
      </c>
      <c r="O8" t="s">
        <v>46</v>
      </c>
      <c r="Q8" t="str">
        <f>"AD 2 "&amp;O3&amp;" DATA RWY"&amp;P3&amp;" "&amp;S3&amp;" RNP A VPT CODE "&amp;Q3&amp;" "&amp;R3&amp;".xls"</f>
        <v>AD 2 LFBD DATA RWY05  RNP A VPT CODE 20220920 V1.xls</v>
      </c>
    </row>
    <row r="9" spans="1:19">
      <c r="A9" s="434"/>
      <c r="B9" s="29" t="s">
        <v>6</v>
      </c>
      <c r="C9" s="12" t="s">
        <v>129</v>
      </c>
      <c r="D9" s="12" t="s">
        <v>57</v>
      </c>
      <c r="E9" s="41">
        <v>223</v>
      </c>
      <c r="F9" s="30">
        <v>223.5</v>
      </c>
      <c r="G9" s="32">
        <v>11</v>
      </c>
      <c r="H9" s="12" t="s">
        <v>57</v>
      </c>
      <c r="I9" s="64" t="s">
        <v>57</v>
      </c>
      <c r="J9" s="106" t="s">
        <v>57</v>
      </c>
      <c r="K9" s="41">
        <v>220</v>
      </c>
      <c r="L9" s="12" t="s">
        <v>57</v>
      </c>
      <c r="M9" s="120">
        <v>1</v>
      </c>
      <c r="Q9" s="11"/>
      <c r="R9" s="11"/>
      <c r="S9" s="11"/>
    </row>
    <row r="10" spans="1:19">
      <c r="A10" s="434"/>
      <c r="B10" s="29" t="s">
        <v>6</v>
      </c>
      <c r="C10" s="12" t="s">
        <v>130</v>
      </c>
      <c r="D10" s="12" t="s">
        <v>57</v>
      </c>
      <c r="E10" s="41">
        <v>210</v>
      </c>
      <c r="F10" s="30">
        <v>210.2</v>
      </c>
      <c r="G10" s="32">
        <v>4.0999999999999996</v>
      </c>
      <c r="H10" s="12" t="s">
        <v>57</v>
      </c>
      <c r="I10" s="12">
        <v>5000</v>
      </c>
      <c r="J10" s="12" t="s">
        <v>57</v>
      </c>
      <c r="K10" s="41" t="s">
        <v>57</v>
      </c>
      <c r="L10" s="12" t="s">
        <v>57</v>
      </c>
      <c r="M10" s="120">
        <v>1</v>
      </c>
      <c r="Q10" s="11"/>
      <c r="R10" s="11"/>
    </row>
    <row r="11" spans="1:19">
      <c r="A11" s="434"/>
      <c r="B11" s="344" t="s">
        <v>6</v>
      </c>
      <c r="C11" s="345" t="s">
        <v>194</v>
      </c>
      <c r="D11" s="12" t="s">
        <v>57</v>
      </c>
      <c r="E11" s="41">
        <v>210</v>
      </c>
      <c r="F11" s="30">
        <v>210.2</v>
      </c>
      <c r="G11" s="32">
        <v>2.9</v>
      </c>
      <c r="H11" s="12" t="s">
        <v>57</v>
      </c>
      <c r="I11" s="64">
        <v>4000</v>
      </c>
      <c r="J11" s="64">
        <v>5000</v>
      </c>
      <c r="K11" s="140">
        <v>210</v>
      </c>
      <c r="L11" s="12" t="s">
        <v>57</v>
      </c>
      <c r="M11" s="120">
        <v>1</v>
      </c>
      <c r="Q11" s="338"/>
      <c r="R11" s="338"/>
    </row>
    <row r="12" spans="1:19" ht="15.75" thickBot="1">
      <c r="A12" s="434"/>
      <c r="B12" s="16" t="s">
        <v>6</v>
      </c>
      <c r="C12" s="339" t="s">
        <v>133</v>
      </c>
      <c r="D12" s="339" t="s">
        <v>57</v>
      </c>
      <c r="E12" s="135">
        <v>193</v>
      </c>
      <c r="F12" s="136">
        <v>193.1</v>
      </c>
      <c r="G12" s="137">
        <v>3.2</v>
      </c>
      <c r="H12" s="339" t="s">
        <v>57</v>
      </c>
      <c r="I12" s="138">
        <v>4000</v>
      </c>
      <c r="J12" s="339">
        <v>4000</v>
      </c>
      <c r="K12" s="40">
        <v>185</v>
      </c>
      <c r="L12" s="339" t="s">
        <v>57</v>
      </c>
      <c r="M12" s="336" t="s">
        <v>57</v>
      </c>
      <c r="P12" t="s">
        <v>22</v>
      </c>
      <c r="Q12" t="s">
        <v>23</v>
      </c>
      <c r="R12" t="s">
        <v>24</v>
      </c>
    </row>
    <row r="13" spans="1:19">
      <c r="A13" s="435" t="s">
        <v>131</v>
      </c>
      <c r="B13" s="121" t="s">
        <v>6</v>
      </c>
      <c r="C13" s="122" t="s">
        <v>126</v>
      </c>
      <c r="D13" s="122" t="s">
        <v>57</v>
      </c>
      <c r="E13" s="123" t="s">
        <v>57</v>
      </c>
      <c r="F13" s="124" t="s">
        <v>57</v>
      </c>
      <c r="G13" s="125" t="s">
        <v>57</v>
      </c>
      <c r="H13" s="122" t="s">
        <v>57</v>
      </c>
      <c r="I13" s="113" t="s">
        <v>57</v>
      </c>
      <c r="J13" s="126" t="s">
        <v>57</v>
      </c>
      <c r="K13" s="123">
        <v>220</v>
      </c>
      <c r="L13" s="122" t="s">
        <v>57</v>
      </c>
      <c r="M13" s="334" t="s">
        <v>57</v>
      </c>
      <c r="P13" t="s">
        <v>25</v>
      </c>
      <c r="Q13" t="s">
        <v>26</v>
      </c>
      <c r="R13" t="s">
        <v>24</v>
      </c>
    </row>
    <row r="14" spans="1:19">
      <c r="A14" s="436"/>
      <c r="B14" s="89" t="s">
        <v>6</v>
      </c>
      <c r="C14" s="127" t="s">
        <v>130</v>
      </c>
      <c r="D14" s="127" t="s">
        <v>57</v>
      </c>
      <c r="E14" s="128">
        <v>173</v>
      </c>
      <c r="F14" s="104">
        <v>173.4</v>
      </c>
      <c r="G14" s="129">
        <v>16.399999999999999</v>
      </c>
      <c r="H14" s="127" t="s">
        <v>57</v>
      </c>
      <c r="I14" s="127">
        <v>5000</v>
      </c>
      <c r="J14" s="127" t="s">
        <v>57</v>
      </c>
      <c r="K14" s="128" t="s">
        <v>57</v>
      </c>
      <c r="L14" s="127" t="s">
        <v>57</v>
      </c>
      <c r="M14" s="120">
        <v>1</v>
      </c>
      <c r="P14" s="9" t="s">
        <v>27</v>
      </c>
      <c r="R14" t="s">
        <v>28</v>
      </c>
    </row>
    <row r="15" spans="1:19">
      <c r="A15" s="436"/>
      <c r="B15" s="344" t="s">
        <v>6</v>
      </c>
      <c r="C15" s="345" t="s">
        <v>194</v>
      </c>
      <c r="D15" s="340" t="s">
        <v>57</v>
      </c>
      <c r="E15" s="41">
        <v>210</v>
      </c>
      <c r="F15" s="30">
        <v>210.2</v>
      </c>
      <c r="G15" s="32">
        <v>2.9</v>
      </c>
      <c r="H15" s="340" t="s">
        <v>57</v>
      </c>
      <c r="I15" s="64">
        <v>4000</v>
      </c>
      <c r="J15" s="64">
        <v>5000</v>
      </c>
      <c r="K15" s="140">
        <v>210</v>
      </c>
      <c r="L15" s="340" t="s">
        <v>57</v>
      </c>
      <c r="M15" s="120">
        <v>1</v>
      </c>
      <c r="Q15" s="338"/>
      <c r="R15" s="338"/>
    </row>
    <row r="16" spans="1:19" ht="15.75" thickBot="1">
      <c r="A16" s="437"/>
      <c r="B16" s="16" t="s">
        <v>6</v>
      </c>
      <c r="C16" s="339" t="s">
        <v>133</v>
      </c>
      <c r="D16" s="339" t="s">
        <v>57</v>
      </c>
      <c r="E16" s="135">
        <v>193</v>
      </c>
      <c r="F16" s="136">
        <v>193.1</v>
      </c>
      <c r="G16" s="137">
        <v>3.2</v>
      </c>
      <c r="H16" s="339" t="s">
        <v>57</v>
      </c>
      <c r="I16" s="138">
        <v>4000</v>
      </c>
      <c r="J16" s="339">
        <v>4000</v>
      </c>
      <c r="K16" s="40">
        <v>185</v>
      </c>
      <c r="L16" s="339" t="s">
        <v>57</v>
      </c>
      <c r="M16" s="336" t="s">
        <v>57</v>
      </c>
      <c r="P16" t="s">
        <v>22</v>
      </c>
      <c r="Q16" t="s">
        <v>23</v>
      </c>
      <c r="R16" t="s">
        <v>24</v>
      </c>
    </row>
    <row r="17" spans="1:19">
      <c r="A17" s="424" t="s">
        <v>132</v>
      </c>
      <c r="B17" s="100" t="s">
        <v>12</v>
      </c>
      <c r="C17" s="341" t="s">
        <v>133</v>
      </c>
      <c r="D17" s="341" t="s">
        <v>57</v>
      </c>
      <c r="E17" s="341" t="s">
        <v>57</v>
      </c>
      <c r="F17" s="341" t="s">
        <v>57</v>
      </c>
      <c r="G17" s="341" t="s">
        <v>57</v>
      </c>
      <c r="H17" s="341" t="s">
        <v>57</v>
      </c>
      <c r="I17" s="111">
        <v>4000</v>
      </c>
      <c r="J17" s="341">
        <v>4000</v>
      </c>
      <c r="K17" s="117">
        <v>185</v>
      </c>
      <c r="L17" s="341" t="s">
        <v>57</v>
      </c>
      <c r="M17" s="334" t="s">
        <v>57</v>
      </c>
    </row>
    <row r="18" spans="1:19">
      <c r="A18" s="424"/>
      <c r="B18" s="16" t="s">
        <v>6</v>
      </c>
      <c r="C18" s="17" t="s">
        <v>134</v>
      </c>
      <c r="D18" s="138" t="s">
        <v>57</v>
      </c>
      <c r="E18" s="40">
        <v>193</v>
      </c>
      <c r="F18" s="139">
        <v>193</v>
      </c>
      <c r="G18" s="19">
        <v>1.2</v>
      </c>
      <c r="H18" s="17"/>
      <c r="I18" s="138" t="s">
        <v>57</v>
      </c>
      <c r="J18" s="138" t="s">
        <v>57</v>
      </c>
      <c r="K18" s="329">
        <v>185</v>
      </c>
      <c r="L18" s="138" t="s">
        <v>236</v>
      </c>
      <c r="M18" s="120" t="s">
        <v>57</v>
      </c>
    </row>
    <row r="19" spans="1:19" ht="51">
      <c r="A19" s="424"/>
      <c r="B19" s="256" t="s">
        <v>211</v>
      </c>
      <c r="C19" s="12" t="s">
        <v>135</v>
      </c>
      <c r="D19" s="64" t="s">
        <v>57</v>
      </c>
      <c r="E19" s="140" t="s">
        <v>57</v>
      </c>
      <c r="F19" s="141" t="s">
        <v>57</v>
      </c>
      <c r="G19" s="32">
        <v>5.7</v>
      </c>
      <c r="H19" s="12" t="s">
        <v>96</v>
      </c>
      <c r="I19" s="64" t="s">
        <v>57</v>
      </c>
      <c r="J19" s="64" t="s">
        <v>57</v>
      </c>
      <c r="K19" s="140">
        <v>185</v>
      </c>
      <c r="L19" s="64" t="s">
        <v>236</v>
      </c>
      <c r="M19" s="120" t="s">
        <v>57</v>
      </c>
    </row>
    <row r="20" spans="1:19">
      <c r="A20" s="424"/>
      <c r="B20" s="29" t="s">
        <v>6</v>
      </c>
      <c r="C20" s="12" t="s">
        <v>136</v>
      </c>
      <c r="D20" s="12" t="s">
        <v>1</v>
      </c>
      <c r="E20" s="41">
        <v>45</v>
      </c>
      <c r="F20" s="30">
        <v>45.4</v>
      </c>
      <c r="G20" s="32">
        <v>3.6</v>
      </c>
      <c r="H20" s="12" t="s">
        <v>57</v>
      </c>
      <c r="I20" s="106" t="s">
        <v>57</v>
      </c>
      <c r="J20" s="106" t="s">
        <v>57</v>
      </c>
      <c r="K20" s="41" t="s">
        <v>57</v>
      </c>
      <c r="L20" s="64" t="s">
        <v>236</v>
      </c>
      <c r="M20" s="120" t="s">
        <v>57</v>
      </c>
    </row>
    <row r="21" spans="1:19">
      <c r="A21" s="424"/>
      <c r="B21" s="49" t="s">
        <v>6</v>
      </c>
      <c r="C21" s="50" t="s">
        <v>137</v>
      </c>
      <c r="D21" s="142" t="s">
        <v>57</v>
      </c>
      <c r="E21" s="40">
        <v>45</v>
      </c>
      <c r="F21" s="139">
        <v>45.5</v>
      </c>
      <c r="G21" s="19">
        <v>3.1</v>
      </c>
      <c r="H21" s="50"/>
      <c r="I21" s="143" t="s">
        <v>57</v>
      </c>
      <c r="J21" s="143" t="s">
        <v>57</v>
      </c>
      <c r="K21" s="330">
        <v>200</v>
      </c>
      <c r="L21" s="142" t="s">
        <v>57</v>
      </c>
      <c r="M21" s="120">
        <v>1</v>
      </c>
    </row>
    <row r="22" spans="1:19" ht="51">
      <c r="A22" s="424"/>
      <c r="B22" s="256" t="s">
        <v>212</v>
      </c>
      <c r="C22" s="63" t="s">
        <v>138</v>
      </c>
      <c r="D22" s="144" t="s">
        <v>57</v>
      </c>
      <c r="E22" s="140" t="s">
        <v>57</v>
      </c>
      <c r="F22" s="141" t="s">
        <v>57</v>
      </c>
      <c r="G22" s="32">
        <v>3.8</v>
      </c>
      <c r="H22" s="63" t="s">
        <v>96</v>
      </c>
      <c r="I22" s="145" t="s">
        <v>57</v>
      </c>
      <c r="J22" s="145" t="s">
        <v>139</v>
      </c>
      <c r="K22" s="331">
        <v>200</v>
      </c>
      <c r="L22" s="144" t="s">
        <v>57</v>
      </c>
      <c r="M22" s="120">
        <v>1</v>
      </c>
    </row>
    <row r="23" spans="1:19" ht="15.75" thickBot="1">
      <c r="A23" s="425"/>
      <c r="B23" s="61" t="s">
        <v>6</v>
      </c>
      <c r="C23" s="23" t="s">
        <v>126</v>
      </c>
      <c r="D23" s="116" t="s">
        <v>57</v>
      </c>
      <c r="E23" s="39">
        <v>333</v>
      </c>
      <c r="F23" s="24">
        <v>333.7</v>
      </c>
      <c r="G23" s="26">
        <v>19</v>
      </c>
      <c r="H23" s="116" t="s">
        <v>57</v>
      </c>
      <c r="I23" s="116" t="s">
        <v>57</v>
      </c>
      <c r="J23" s="116">
        <v>4000</v>
      </c>
      <c r="K23" s="39">
        <v>220</v>
      </c>
      <c r="L23" s="23" t="s">
        <v>57</v>
      </c>
      <c r="M23" s="146">
        <v>1</v>
      </c>
    </row>
    <row r="24" spans="1:19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</row>
    <row r="25" spans="1:19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</row>
    <row r="26" spans="1:19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</row>
    <row r="27" spans="1:19">
      <c r="A27" s="367" t="s">
        <v>141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9"/>
      <c r="O27" s="11" t="s">
        <v>18</v>
      </c>
      <c r="P27" s="43" t="s">
        <v>43</v>
      </c>
      <c r="Q27" s="8" t="s">
        <v>19</v>
      </c>
      <c r="R27" s="8" t="s">
        <v>20</v>
      </c>
      <c r="S27" s="8"/>
    </row>
    <row r="28" spans="1:19">
      <c r="A28" s="12" t="s">
        <v>29</v>
      </c>
      <c r="B28" s="415" t="s">
        <v>57</v>
      </c>
      <c r="C28" s="371"/>
      <c r="D28" s="371"/>
      <c r="E28" s="371"/>
      <c r="F28" s="371"/>
      <c r="G28" s="371"/>
      <c r="H28" s="372"/>
      <c r="I28" s="376" t="s">
        <v>142</v>
      </c>
      <c r="J28" s="377"/>
      <c r="K28" s="378"/>
      <c r="L28" s="379" t="s">
        <v>76</v>
      </c>
      <c r="M28" s="380"/>
      <c r="O28" s="11" t="s">
        <v>74</v>
      </c>
      <c r="P28" s="48" t="s">
        <v>157</v>
      </c>
      <c r="Q28" s="11">
        <v>20220920</v>
      </c>
      <c r="R28" s="11" t="s">
        <v>48</v>
      </c>
      <c r="S28" s="8"/>
    </row>
    <row r="29" spans="1:19" ht="39" thickBot="1">
      <c r="A29" s="13" t="s">
        <v>17</v>
      </c>
      <c r="B29" s="13" t="s">
        <v>31</v>
      </c>
      <c r="C29" s="13" t="s">
        <v>32</v>
      </c>
      <c r="D29" s="13" t="s">
        <v>16</v>
      </c>
      <c r="E29" s="13" t="s">
        <v>33</v>
      </c>
      <c r="F29" s="14" t="s">
        <v>34</v>
      </c>
      <c r="G29" s="13" t="s">
        <v>42</v>
      </c>
      <c r="H29" s="13" t="s">
        <v>35</v>
      </c>
      <c r="I29" s="13" t="s">
        <v>36</v>
      </c>
      <c r="J29" s="13" t="s">
        <v>38</v>
      </c>
      <c r="K29" s="13" t="s">
        <v>37</v>
      </c>
      <c r="L29" s="13" t="s">
        <v>158</v>
      </c>
      <c r="M29" s="80" t="s">
        <v>184</v>
      </c>
      <c r="O29" s="7"/>
      <c r="P29" s="11"/>
      <c r="Q29" s="11"/>
      <c r="R29" s="47"/>
    </row>
    <row r="30" spans="1:19">
      <c r="A30" s="381" t="s">
        <v>143</v>
      </c>
      <c r="B30" s="29" t="s">
        <v>12</v>
      </c>
      <c r="C30" s="150" t="s">
        <v>144</v>
      </c>
      <c r="D30" s="151" t="s">
        <v>57</v>
      </c>
      <c r="E30" s="313" t="s">
        <v>57</v>
      </c>
      <c r="F30" s="320" t="s">
        <v>57</v>
      </c>
      <c r="G30" s="152" t="s">
        <v>57</v>
      </c>
      <c r="H30" s="151" t="s">
        <v>57</v>
      </c>
      <c r="I30" s="127">
        <v>2000</v>
      </c>
      <c r="J30" s="153" t="s">
        <v>57</v>
      </c>
      <c r="K30" s="123">
        <v>200</v>
      </c>
      <c r="L30" s="154" t="s">
        <v>57</v>
      </c>
      <c r="M30" s="279" t="s">
        <v>57</v>
      </c>
      <c r="O30" s="7"/>
      <c r="P30" s="11"/>
      <c r="Q30" s="11"/>
      <c r="R30" s="11"/>
    </row>
    <row r="31" spans="1:19" ht="15.75" thickBot="1">
      <c r="A31" s="374"/>
      <c r="B31" s="53" t="s">
        <v>6</v>
      </c>
      <c r="C31" s="155" t="s">
        <v>145</v>
      </c>
      <c r="D31" s="156" t="s">
        <v>57</v>
      </c>
      <c r="E31" s="314">
        <v>304</v>
      </c>
      <c r="F31" s="133">
        <v>306.10000000000002</v>
      </c>
      <c r="G31" s="134">
        <v>2.5</v>
      </c>
      <c r="H31" s="156" t="s">
        <v>57</v>
      </c>
      <c r="I31" s="157">
        <v>2000</v>
      </c>
      <c r="J31" s="157">
        <v>2000</v>
      </c>
      <c r="K31" s="191">
        <v>185</v>
      </c>
      <c r="L31" s="158" t="s">
        <v>57</v>
      </c>
      <c r="M31" s="159">
        <v>1</v>
      </c>
      <c r="O31" t="s">
        <v>45</v>
      </c>
      <c r="Q31" s="11" t="s">
        <v>231</v>
      </c>
      <c r="R31" s="10" t="s">
        <v>228</v>
      </c>
    </row>
    <row r="32" spans="1:19">
      <c r="A32" s="421" t="s">
        <v>146</v>
      </c>
      <c r="B32" s="100" t="s">
        <v>12</v>
      </c>
      <c r="C32" s="160" t="s">
        <v>145</v>
      </c>
      <c r="D32" s="161" t="s">
        <v>57</v>
      </c>
      <c r="E32" s="315" t="s">
        <v>57</v>
      </c>
      <c r="F32" s="321" t="s">
        <v>57</v>
      </c>
      <c r="G32" s="326" t="s">
        <v>57</v>
      </c>
      <c r="H32" s="161" t="s">
        <v>57</v>
      </c>
      <c r="I32" s="121">
        <v>2000</v>
      </c>
      <c r="J32" s="121">
        <v>2000</v>
      </c>
      <c r="K32" s="332" t="s">
        <v>147</v>
      </c>
      <c r="L32" s="160"/>
      <c r="M32" s="172" t="s">
        <v>57</v>
      </c>
      <c r="O32" s="44"/>
      <c r="P32" s="44"/>
      <c r="Q32" s="44"/>
    </row>
    <row r="33" spans="1:19">
      <c r="A33" s="422"/>
      <c r="B33" s="29" t="s">
        <v>6</v>
      </c>
      <c r="C33" s="163" t="s">
        <v>148</v>
      </c>
      <c r="D33" s="151" t="s">
        <v>57</v>
      </c>
      <c r="E33" s="316">
        <f>F33-1.67</f>
        <v>304.43</v>
      </c>
      <c r="F33" s="103">
        <v>306.10000000000002</v>
      </c>
      <c r="G33" s="83">
        <v>2.2000000000000002</v>
      </c>
      <c r="H33" s="161" t="s">
        <v>57</v>
      </c>
      <c r="I33" s="161" t="s">
        <v>57</v>
      </c>
      <c r="J33" s="165" t="s">
        <v>57</v>
      </c>
      <c r="K33" s="281">
        <v>160</v>
      </c>
      <c r="L33" s="90" t="s">
        <v>235</v>
      </c>
      <c r="M33" s="294" t="s">
        <v>57</v>
      </c>
      <c r="O33" t="s">
        <v>46</v>
      </c>
      <c r="Q33" t="str">
        <f>"AD 2 "&amp;O28&amp;" DATA RWY"&amp;P28&amp;" "&amp;S28&amp;" RNP A VPT CODE "&amp;Q28&amp;" "&amp;R28&amp;".xls"</f>
        <v>AD 2 LFMN DATA RWY22R  RNP A VPT CODE 20220920 V1.xls</v>
      </c>
    </row>
    <row r="34" spans="1:19" ht="51">
      <c r="A34" s="422"/>
      <c r="B34" s="256" t="s">
        <v>161</v>
      </c>
      <c r="C34" s="163" t="s">
        <v>149</v>
      </c>
      <c r="D34" s="151" t="s">
        <v>57</v>
      </c>
      <c r="E34" s="317" t="s">
        <v>57</v>
      </c>
      <c r="F34" s="322" t="s">
        <v>57</v>
      </c>
      <c r="G34" s="83">
        <v>2.2999999999999998</v>
      </c>
      <c r="H34" s="163" t="s">
        <v>96</v>
      </c>
      <c r="I34" s="165" t="s">
        <v>57</v>
      </c>
      <c r="J34" s="165" t="s">
        <v>57</v>
      </c>
      <c r="K34" s="281">
        <v>160</v>
      </c>
      <c r="L34" s="90" t="s">
        <v>235</v>
      </c>
      <c r="M34" s="294" t="s">
        <v>57</v>
      </c>
      <c r="Q34" s="11"/>
      <c r="R34" s="11"/>
      <c r="S34" s="11"/>
    </row>
    <row r="35" spans="1:19" ht="15.75" thickBot="1">
      <c r="A35" s="423"/>
      <c r="B35" s="22" t="s">
        <v>6</v>
      </c>
      <c r="C35" s="168" t="s">
        <v>150</v>
      </c>
      <c r="D35" s="168" t="s">
        <v>116</v>
      </c>
      <c r="E35" s="318">
        <f>F35-1.67</f>
        <v>223.31</v>
      </c>
      <c r="F35" s="210">
        <v>224.98</v>
      </c>
      <c r="G35" s="82">
        <v>1.2</v>
      </c>
      <c r="H35" s="169" t="s">
        <v>57</v>
      </c>
      <c r="I35" s="170" t="s">
        <v>57</v>
      </c>
      <c r="J35" s="170" t="s">
        <v>57</v>
      </c>
      <c r="K35" s="333" t="s">
        <v>57</v>
      </c>
      <c r="L35" s="171" t="s">
        <v>235</v>
      </c>
      <c r="M35" s="337" t="s">
        <v>57</v>
      </c>
      <c r="Q35" s="11"/>
      <c r="R35" s="11"/>
    </row>
    <row r="36" spans="1:19">
      <c r="A36" s="418" t="s">
        <v>151</v>
      </c>
      <c r="B36" s="101" t="s">
        <v>57</v>
      </c>
      <c r="C36" s="160" t="s">
        <v>150</v>
      </c>
      <c r="D36" s="160" t="s">
        <v>116</v>
      </c>
      <c r="E36" s="319" t="s">
        <v>57</v>
      </c>
      <c r="F36" s="323" t="s">
        <v>57</v>
      </c>
      <c r="G36" s="172" t="s">
        <v>57</v>
      </c>
      <c r="H36" s="173" t="s">
        <v>57</v>
      </c>
      <c r="I36" s="174" t="s">
        <v>57</v>
      </c>
      <c r="J36" s="174" t="s">
        <v>57</v>
      </c>
      <c r="K36" s="319" t="s">
        <v>57</v>
      </c>
      <c r="L36" s="162" t="s">
        <v>57</v>
      </c>
      <c r="M36" s="172" t="s">
        <v>57</v>
      </c>
      <c r="P36" t="s">
        <v>22</v>
      </c>
      <c r="Q36" t="s">
        <v>23</v>
      </c>
      <c r="R36" t="s">
        <v>24</v>
      </c>
    </row>
    <row r="37" spans="1:19">
      <c r="A37" s="419"/>
      <c r="B37" s="17" t="s">
        <v>6</v>
      </c>
      <c r="C37" s="17" t="s">
        <v>152</v>
      </c>
      <c r="D37" s="175" t="s">
        <v>57</v>
      </c>
      <c r="E37" s="316">
        <v>223</v>
      </c>
      <c r="F37" s="103">
        <v>224.98</v>
      </c>
      <c r="G37" s="327">
        <v>1.4</v>
      </c>
      <c r="H37" s="166" t="s">
        <v>57</v>
      </c>
      <c r="I37" s="166" t="s">
        <v>57</v>
      </c>
      <c r="J37" s="166" t="s">
        <v>57</v>
      </c>
      <c r="K37" s="316">
        <v>230</v>
      </c>
      <c r="L37" s="166" t="s">
        <v>57</v>
      </c>
      <c r="M37" s="167" t="s">
        <v>57</v>
      </c>
      <c r="P37" t="s">
        <v>25</v>
      </c>
      <c r="Q37" t="s">
        <v>26</v>
      </c>
      <c r="R37" t="s">
        <v>24</v>
      </c>
    </row>
    <row r="38" spans="1:19" ht="51">
      <c r="A38" s="419"/>
      <c r="B38" s="256" t="s">
        <v>162</v>
      </c>
      <c r="C38" s="17" t="s">
        <v>153</v>
      </c>
      <c r="D38" s="176" t="s">
        <v>57</v>
      </c>
      <c r="E38" s="317" t="s">
        <v>57</v>
      </c>
      <c r="F38" s="324" t="s">
        <v>57</v>
      </c>
      <c r="G38" s="327">
        <v>1.9</v>
      </c>
      <c r="H38" s="164" t="s">
        <v>96</v>
      </c>
      <c r="I38" s="166" t="s">
        <v>57</v>
      </c>
      <c r="J38" s="166" t="s">
        <v>57</v>
      </c>
      <c r="K38" s="316">
        <v>230</v>
      </c>
      <c r="L38" s="166" t="s">
        <v>57</v>
      </c>
      <c r="M38" s="167" t="s">
        <v>57</v>
      </c>
      <c r="P38" s="9" t="s">
        <v>27</v>
      </c>
      <c r="R38" t="s">
        <v>28</v>
      </c>
    </row>
    <row r="39" spans="1:19" ht="51">
      <c r="A39" s="419"/>
      <c r="B39" s="256" t="s">
        <v>162</v>
      </c>
      <c r="C39" s="17" t="s">
        <v>154</v>
      </c>
      <c r="D39" s="176" t="s">
        <v>57</v>
      </c>
      <c r="E39" s="317" t="s">
        <v>57</v>
      </c>
      <c r="F39" s="322" t="s">
        <v>57</v>
      </c>
      <c r="G39" s="327" t="s">
        <v>155</v>
      </c>
      <c r="H39" s="164" t="s">
        <v>96</v>
      </c>
      <c r="I39" s="166" t="s">
        <v>57</v>
      </c>
      <c r="J39" s="166" t="s">
        <v>57</v>
      </c>
      <c r="K39" s="316">
        <v>230</v>
      </c>
      <c r="L39" s="166" t="s">
        <v>57</v>
      </c>
      <c r="M39" s="167" t="s">
        <v>57</v>
      </c>
    </row>
    <row r="40" spans="1:19">
      <c r="A40" s="420"/>
      <c r="B40" s="29" t="s">
        <v>6</v>
      </c>
      <c r="C40" s="29" t="s">
        <v>156</v>
      </c>
      <c r="D40" s="176" t="s">
        <v>57</v>
      </c>
      <c r="E40" s="316">
        <v>139</v>
      </c>
      <c r="F40" s="103">
        <v>141.1</v>
      </c>
      <c r="G40" s="327" t="s">
        <v>58</v>
      </c>
      <c r="H40" s="166" t="s">
        <v>57</v>
      </c>
      <c r="I40" s="166" t="s">
        <v>57</v>
      </c>
      <c r="J40" s="33" t="s">
        <v>57</v>
      </c>
      <c r="K40" s="46">
        <v>230</v>
      </c>
      <c r="L40" s="166" t="s">
        <v>57</v>
      </c>
      <c r="M40" s="167" t="s">
        <v>57</v>
      </c>
    </row>
  </sheetData>
  <mergeCells count="14">
    <mergeCell ref="A17:A23"/>
    <mergeCell ref="A2:M2"/>
    <mergeCell ref="H3:J3"/>
    <mergeCell ref="K3:M3"/>
    <mergeCell ref="A7:A12"/>
    <mergeCell ref="B3:G3"/>
    <mergeCell ref="A13:A16"/>
    <mergeCell ref="A36:A40"/>
    <mergeCell ref="A27:M27"/>
    <mergeCell ref="B28:H28"/>
    <mergeCell ref="I28:K28"/>
    <mergeCell ref="L28:M28"/>
    <mergeCell ref="A30:A31"/>
    <mergeCell ref="A32:A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35"/>
  <sheetViews>
    <sheetView zoomScale="160" zoomScaleNormal="160" workbookViewId="0">
      <selection activeCell="D18" sqref="D18"/>
    </sheetView>
  </sheetViews>
  <sheetFormatPr baseColWidth="10" defaultRowHeight="15"/>
  <cols>
    <col min="1" max="1" width="3.5703125" customWidth="1"/>
    <col min="2" max="2" width="8.85546875" style="1" customWidth="1"/>
    <col min="3" max="3" width="10.5703125" style="3" customWidth="1"/>
    <col min="4" max="4" width="8.85546875" style="3" customWidth="1"/>
    <col min="5" max="5" width="6.85546875" style="1" customWidth="1"/>
    <col min="6" max="6" width="8.85546875" style="5" customWidth="1"/>
    <col min="7" max="7" width="8.85546875" style="4" customWidth="1"/>
    <col min="8" max="8" width="8.85546875" style="6" customWidth="1"/>
    <col min="9" max="9" width="8.85546875" style="3" customWidth="1"/>
    <col min="10" max="10" width="9.85546875" style="2" customWidth="1"/>
    <col min="11" max="11" width="9.85546875" style="3" customWidth="1"/>
    <col min="12" max="12" width="8.85546875" style="3" customWidth="1"/>
    <col min="13" max="13" width="8.85546875" style="1" customWidth="1"/>
    <col min="14" max="14" width="10.5703125" customWidth="1"/>
    <col min="15" max="15" width="11.42578125" customWidth="1"/>
    <col min="16" max="16" width="14.85546875" bestFit="1" customWidth="1"/>
    <col min="17" max="17" width="12.140625" bestFit="1" customWidth="1"/>
    <col min="20" max="20" width="26.5703125" customWidth="1"/>
  </cols>
  <sheetData>
    <row r="2" spans="1:20">
      <c r="B2" s="367" t="s">
        <v>79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1:20">
      <c r="B3" s="12" t="s">
        <v>29</v>
      </c>
      <c r="C3" s="370" t="s">
        <v>57</v>
      </c>
      <c r="D3" s="371"/>
      <c r="E3" s="371"/>
      <c r="F3" s="371"/>
      <c r="G3" s="371"/>
      <c r="H3" s="371"/>
      <c r="I3" s="372"/>
      <c r="J3" s="376" t="s">
        <v>164</v>
      </c>
      <c r="K3" s="377"/>
      <c r="L3" s="378"/>
      <c r="M3" s="379" t="s">
        <v>77</v>
      </c>
      <c r="N3" s="380"/>
      <c r="O3" s="7"/>
      <c r="P3" s="11" t="s">
        <v>21</v>
      </c>
      <c r="Q3" s="48" t="s">
        <v>47</v>
      </c>
      <c r="R3" s="11">
        <v>20190523</v>
      </c>
      <c r="S3" s="11" t="s">
        <v>48</v>
      </c>
      <c r="T3" s="8"/>
    </row>
    <row r="4" spans="1:20" ht="39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3" t="s">
        <v>158</v>
      </c>
      <c r="N4" s="80" t="s">
        <v>184</v>
      </c>
      <c r="O4" s="7"/>
      <c r="P4" s="7"/>
      <c r="Q4" s="11"/>
      <c r="R4" s="11"/>
      <c r="S4" s="47"/>
    </row>
    <row r="5" spans="1:20" ht="15.75" thickBot="1">
      <c r="B5" s="36" t="s">
        <v>3</v>
      </c>
      <c r="C5" s="66" t="s">
        <v>57</v>
      </c>
      <c r="D5" s="35" t="s">
        <v>2</v>
      </c>
      <c r="E5" s="71" t="s">
        <v>57</v>
      </c>
      <c r="F5" s="272" t="s">
        <v>57</v>
      </c>
      <c r="G5" s="273" t="s">
        <v>57</v>
      </c>
      <c r="H5" s="274" t="s">
        <v>57</v>
      </c>
      <c r="I5" s="71" t="s">
        <v>57</v>
      </c>
      <c r="J5" s="71" t="s">
        <v>57</v>
      </c>
      <c r="K5" s="71" t="s">
        <v>57</v>
      </c>
      <c r="L5" s="272" t="s">
        <v>57</v>
      </c>
      <c r="M5" s="37" t="s">
        <v>57</v>
      </c>
      <c r="N5" s="269" t="s">
        <v>57</v>
      </c>
      <c r="P5" s="7"/>
      <c r="Q5" s="11"/>
      <c r="R5" s="11"/>
      <c r="S5" s="47"/>
    </row>
    <row r="6" spans="1:20">
      <c r="B6" s="374" t="s">
        <v>15</v>
      </c>
      <c r="C6" s="16" t="s">
        <v>12</v>
      </c>
      <c r="D6" s="16" t="s">
        <v>14</v>
      </c>
      <c r="E6" s="17" t="s">
        <v>57</v>
      </c>
      <c r="F6" s="40" t="s">
        <v>57</v>
      </c>
      <c r="G6" s="139" t="s">
        <v>57</v>
      </c>
      <c r="H6" s="19" t="s">
        <v>57</v>
      </c>
      <c r="I6" s="17" t="s">
        <v>57</v>
      </c>
      <c r="J6" s="358" t="s">
        <v>10</v>
      </c>
      <c r="K6" s="21" t="s">
        <v>57</v>
      </c>
      <c r="L6" s="45" t="s">
        <v>57</v>
      </c>
      <c r="M6" s="17" t="s">
        <v>57</v>
      </c>
      <c r="N6" s="85" t="s">
        <v>57</v>
      </c>
      <c r="P6" s="7"/>
      <c r="Q6" s="11"/>
      <c r="R6" s="11"/>
      <c r="S6" s="11"/>
    </row>
    <row r="7" spans="1:20" ht="15.75" thickBot="1">
      <c r="B7" s="375"/>
      <c r="C7" s="22" t="s">
        <v>6</v>
      </c>
      <c r="D7" s="22" t="s">
        <v>9</v>
      </c>
      <c r="E7" s="23" t="s">
        <v>57</v>
      </c>
      <c r="F7" s="56">
        <v>258</v>
      </c>
      <c r="G7" s="57" t="s">
        <v>62</v>
      </c>
      <c r="H7" s="58" t="s">
        <v>64</v>
      </c>
      <c r="I7" s="55" t="s">
        <v>57</v>
      </c>
      <c r="J7" s="61">
        <v>3000</v>
      </c>
      <c r="K7" s="22">
        <v>3000</v>
      </c>
      <c r="L7" s="271">
        <v>220</v>
      </c>
      <c r="M7" s="55" t="s">
        <v>57</v>
      </c>
      <c r="N7" s="82">
        <v>1</v>
      </c>
      <c r="P7" t="s">
        <v>45</v>
      </c>
      <c r="R7" s="11" t="s">
        <v>231</v>
      </c>
    </row>
    <row r="8" spans="1:20">
      <c r="B8" s="374" t="s">
        <v>13</v>
      </c>
      <c r="C8" s="16" t="s">
        <v>12</v>
      </c>
      <c r="D8" s="16" t="s">
        <v>2</v>
      </c>
      <c r="E8" s="17" t="s">
        <v>57</v>
      </c>
      <c r="F8" s="40" t="s">
        <v>57</v>
      </c>
      <c r="G8" s="139" t="s">
        <v>57</v>
      </c>
      <c r="H8" s="19" t="s">
        <v>57</v>
      </c>
      <c r="I8" s="17" t="s">
        <v>57</v>
      </c>
      <c r="J8" s="21" t="s">
        <v>57</v>
      </c>
      <c r="K8" s="21" t="s">
        <v>57</v>
      </c>
      <c r="L8" s="45" t="s">
        <v>57</v>
      </c>
      <c r="M8" s="17" t="s">
        <v>57</v>
      </c>
      <c r="N8" s="85" t="s">
        <v>57</v>
      </c>
      <c r="P8" s="44"/>
      <c r="Q8" s="44"/>
      <c r="R8" s="44"/>
    </row>
    <row r="9" spans="1:20">
      <c r="A9" s="10" t="s">
        <v>26</v>
      </c>
      <c r="B9" s="374"/>
      <c r="C9" s="29"/>
      <c r="D9" s="29"/>
      <c r="E9" s="12"/>
      <c r="F9" s="40"/>
      <c r="G9" s="18"/>
      <c r="H9" s="19"/>
      <c r="I9" s="17"/>
      <c r="J9" s="33"/>
      <c r="K9" s="34"/>
      <c r="L9" s="46"/>
      <c r="M9" s="17"/>
      <c r="N9" s="83">
        <v>1</v>
      </c>
      <c r="P9" t="s">
        <v>46</v>
      </c>
      <c r="R9" s="373" t="str">
        <f>"AD 2 "&amp;P3&amp;" DATA RWY"&amp;Q3&amp;" "&amp;T3&amp;" RNP CODE "&amp;R3&amp;" "&amp;S3&amp;".xls"</f>
        <v>AD 2 LFRB DATA RWY25L  RNP CODE 20190523 V1.xls</v>
      </c>
      <c r="S9" s="373"/>
      <c r="T9" s="373"/>
    </row>
    <row r="10" spans="1:20">
      <c r="B10" s="374"/>
      <c r="C10" s="29" t="s">
        <v>6</v>
      </c>
      <c r="D10" s="29" t="s">
        <v>11</v>
      </c>
      <c r="E10" s="12" t="s">
        <v>57</v>
      </c>
      <c r="F10" s="41">
        <v>303</v>
      </c>
      <c r="G10" s="30" t="s">
        <v>61</v>
      </c>
      <c r="H10" s="32" t="s">
        <v>65</v>
      </c>
      <c r="I10" s="12" t="s">
        <v>57</v>
      </c>
      <c r="J10" s="38" t="s">
        <v>10</v>
      </c>
      <c r="K10" s="34" t="s">
        <v>57</v>
      </c>
      <c r="L10" s="46" t="s">
        <v>57</v>
      </c>
      <c r="M10" s="12" t="s">
        <v>57</v>
      </c>
      <c r="N10" s="83">
        <v>1</v>
      </c>
    </row>
    <row r="11" spans="1:20" ht="15.75" thickBot="1">
      <c r="B11" s="375"/>
      <c r="C11" s="22" t="s">
        <v>6</v>
      </c>
      <c r="D11" s="22" t="s">
        <v>9</v>
      </c>
      <c r="E11" s="23" t="s">
        <v>57</v>
      </c>
      <c r="F11" s="39">
        <v>303</v>
      </c>
      <c r="G11" s="24" t="s">
        <v>61</v>
      </c>
      <c r="H11" s="26" t="s">
        <v>60</v>
      </c>
      <c r="I11" s="23" t="s">
        <v>57</v>
      </c>
      <c r="J11" s="27" t="s">
        <v>57</v>
      </c>
      <c r="K11" s="28" t="s">
        <v>57</v>
      </c>
      <c r="L11" s="271" t="s">
        <v>57</v>
      </c>
      <c r="M11" s="23" t="s">
        <v>57</v>
      </c>
      <c r="N11" s="82">
        <v>1</v>
      </c>
      <c r="R11" s="373"/>
      <c r="S11" s="373"/>
      <c r="T11" s="373"/>
    </row>
    <row r="12" spans="1:20">
      <c r="B12" s="374" t="s">
        <v>8</v>
      </c>
      <c r="C12" s="16" t="s">
        <v>12</v>
      </c>
      <c r="D12" s="16" t="s">
        <v>9</v>
      </c>
      <c r="E12" s="17" t="s">
        <v>57</v>
      </c>
      <c r="F12" s="40" t="s">
        <v>57</v>
      </c>
      <c r="G12" s="139" t="s">
        <v>57</v>
      </c>
      <c r="H12" s="19" t="s">
        <v>57</v>
      </c>
      <c r="I12" s="17" t="s">
        <v>57</v>
      </c>
      <c r="J12" s="20" t="s">
        <v>57</v>
      </c>
      <c r="K12" s="21" t="s">
        <v>57</v>
      </c>
      <c r="L12" s="45" t="s">
        <v>57</v>
      </c>
      <c r="M12" s="16" t="s">
        <v>57</v>
      </c>
      <c r="N12" s="85" t="s">
        <v>57</v>
      </c>
    </row>
    <row r="13" spans="1:20">
      <c r="B13" s="374"/>
      <c r="C13" s="29" t="s">
        <v>6</v>
      </c>
      <c r="D13" s="29" t="s">
        <v>7</v>
      </c>
      <c r="E13" s="12" t="s">
        <v>57</v>
      </c>
      <c r="F13" s="40">
        <v>253</v>
      </c>
      <c r="G13" s="18" t="s">
        <v>63</v>
      </c>
      <c r="H13" s="19" t="s">
        <v>66</v>
      </c>
      <c r="I13" s="17" t="s">
        <v>57</v>
      </c>
      <c r="J13" s="62">
        <v>3000</v>
      </c>
      <c r="K13" s="29">
        <v>3000</v>
      </c>
      <c r="L13" s="46" t="s">
        <v>57</v>
      </c>
      <c r="M13" s="29" t="s">
        <v>57</v>
      </c>
      <c r="N13" s="83">
        <v>1</v>
      </c>
      <c r="Q13" t="s">
        <v>22</v>
      </c>
      <c r="R13" t="s">
        <v>23</v>
      </c>
      <c r="S13" t="s">
        <v>24</v>
      </c>
    </row>
    <row r="14" spans="1:20">
      <c r="B14" s="374"/>
      <c r="C14" s="29" t="s">
        <v>6</v>
      </c>
      <c r="D14" s="29" t="s">
        <v>5</v>
      </c>
      <c r="E14" s="12" t="s">
        <v>1</v>
      </c>
      <c r="F14" s="41">
        <v>253</v>
      </c>
      <c r="G14" s="31" t="s">
        <v>63</v>
      </c>
      <c r="H14" s="32" t="s">
        <v>67</v>
      </c>
      <c r="I14" s="12" t="s">
        <v>57</v>
      </c>
      <c r="J14" s="34" t="s">
        <v>57</v>
      </c>
      <c r="K14" s="34" t="s">
        <v>57</v>
      </c>
      <c r="L14" s="46" t="s">
        <v>57</v>
      </c>
      <c r="M14" s="64" t="s">
        <v>159</v>
      </c>
      <c r="N14" s="81">
        <v>0.3</v>
      </c>
      <c r="Q14" t="s">
        <v>25</v>
      </c>
      <c r="R14" t="s">
        <v>26</v>
      </c>
      <c r="S14" t="s">
        <v>24</v>
      </c>
    </row>
    <row r="15" spans="1:20" ht="15.75" thickBot="1">
      <c r="B15" s="375"/>
      <c r="C15" s="22" t="s">
        <v>4</v>
      </c>
      <c r="D15" s="22" t="s">
        <v>2</v>
      </c>
      <c r="E15" s="23" t="s">
        <v>1</v>
      </c>
      <c r="F15" s="39" t="s">
        <v>57</v>
      </c>
      <c r="G15" s="24" t="s">
        <v>57</v>
      </c>
      <c r="H15" s="26" t="s">
        <v>57</v>
      </c>
      <c r="I15" s="23" t="s">
        <v>0</v>
      </c>
      <c r="J15" s="27" t="s">
        <v>57</v>
      </c>
      <c r="K15" s="28" t="s">
        <v>57</v>
      </c>
      <c r="L15" s="271" t="s">
        <v>57</v>
      </c>
      <c r="M15" s="22" t="s">
        <v>57</v>
      </c>
      <c r="N15" s="82">
        <v>1</v>
      </c>
      <c r="Q15" s="9" t="s">
        <v>27</v>
      </c>
      <c r="S15" t="s">
        <v>28</v>
      </c>
    </row>
    <row r="29" spans="16:20">
      <c r="P29" s="11"/>
      <c r="Q29" s="43"/>
      <c r="R29" s="8"/>
      <c r="S29" s="8"/>
      <c r="T29" s="8"/>
    </row>
    <row r="30" spans="16:20">
      <c r="P30" s="11"/>
      <c r="Q30" s="48"/>
      <c r="R30" s="11"/>
      <c r="S30" s="11"/>
      <c r="T30" s="8"/>
    </row>
    <row r="31" spans="16:20">
      <c r="P31" s="7"/>
      <c r="Q31" s="11"/>
      <c r="R31" s="11"/>
      <c r="S31" s="47"/>
    </row>
    <row r="32" spans="16:20">
      <c r="P32" s="7"/>
      <c r="Q32" s="11"/>
      <c r="R32" s="11"/>
      <c r="S32" s="11"/>
    </row>
    <row r="33" spans="16:20">
      <c r="R33" s="11"/>
    </row>
    <row r="34" spans="16:20">
      <c r="P34" s="44"/>
      <c r="Q34" s="44"/>
      <c r="R34" s="44"/>
    </row>
    <row r="35" spans="16:20">
      <c r="R35" s="382"/>
      <c r="S35" s="382"/>
      <c r="T35" s="382"/>
    </row>
  </sheetData>
  <mergeCells count="10">
    <mergeCell ref="R35:T35"/>
    <mergeCell ref="B8:B11"/>
    <mergeCell ref="B12:B15"/>
    <mergeCell ref="B2:N2"/>
    <mergeCell ref="C3:I3"/>
    <mergeCell ref="J3:L3"/>
    <mergeCell ref="M3:N3"/>
    <mergeCell ref="B6:B7"/>
    <mergeCell ref="R9:T9"/>
    <mergeCell ref="R11:T11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15"/>
  <sheetViews>
    <sheetView zoomScale="150" zoomScaleNormal="150" workbookViewId="0">
      <selection activeCell="R5" sqref="R5"/>
    </sheetView>
  </sheetViews>
  <sheetFormatPr baseColWidth="10" defaultRowHeight="15"/>
  <cols>
    <col min="1" max="1" width="3.4257812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bestFit="1" customWidth="1"/>
    <col min="18" max="18" width="10.85546875" customWidth="1"/>
    <col min="20" max="20" width="26.85546875" customWidth="1"/>
  </cols>
  <sheetData>
    <row r="1" spans="2:20">
      <c r="B1" s="1"/>
      <c r="C1" s="3"/>
      <c r="D1" s="3"/>
      <c r="E1" s="1"/>
      <c r="F1" s="5"/>
      <c r="G1" s="4"/>
      <c r="H1" s="6"/>
      <c r="I1" s="3"/>
      <c r="J1" s="2"/>
      <c r="K1" s="3"/>
      <c r="L1" s="3"/>
      <c r="M1" s="1"/>
    </row>
    <row r="2" spans="2:20">
      <c r="B2" s="367" t="s">
        <v>169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2:20">
      <c r="B3" s="12" t="s">
        <v>29</v>
      </c>
      <c r="C3" s="370" t="s">
        <v>57</v>
      </c>
      <c r="D3" s="371"/>
      <c r="E3" s="371"/>
      <c r="F3" s="371"/>
      <c r="G3" s="371"/>
      <c r="H3" s="371"/>
      <c r="I3" s="372"/>
      <c r="J3" s="376" t="s">
        <v>168</v>
      </c>
      <c r="K3" s="377"/>
      <c r="L3" s="378"/>
      <c r="M3" s="379" t="s">
        <v>77</v>
      </c>
      <c r="N3" s="380"/>
      <c r="O3" s="7"/>
      <c r="P3" s="11" t="s">
        <v>170</v>
      </c>
      <c r="Q3" s="48" t="s">
        <v>183</v>
      </c>
      <c r="R3" s="11">
        <v>20230323</v>
      </c>
      <c r="S3" s="11" t="s">
        <v>48</v>
      </c>
      <c r="T3" s="8"/>
    </row>
    <row r="4" spans="2:20" ht="39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5" t="s">
        <v>158</v>
      </c>
      <c r="N4" s="80" t="s">
        <v>184</v>
      </c>
      <c r="O4" s="7"/>
      <c r="P4" s="7"/>
      <c r="Q4" s="11"/>
      <c r="R4" s="11"/>
      <c r="S4" s="47"/>
    </row>
    <row r="5" spans="2:20" ht="15.95" customHeight="1" thickBot="1">
      <c r="B5" s="36" t="s">
        <v>3</v>
      </c>
      <c r="C5" s="257" t="s">
        <v>57</v>
      </c>
      <c r="D5" s="35" t="s">
        <v>171</v>
      </c>
      <c r="E5" s="71" t="s">
        <v>57</v>
      </c>
      <c r="F5" s="272" t="s">
        <v>57</v>
      </c>
      <c r="G5" s="273" t="s">
        <v>57</v>
      </c>
      <c r="H5" s="274" t="s">
        <v>57</v>
      </c>
      <c r="I5" s="71" t="s">
        <v>57</v>
      </c>
      <c r="J5" s="71" t="s">
        <v>57</v>
      </c>
      <c r="K5" s="71" t="s">
        <v>57</v>
      </c>
      <c r="L5" s="272" t="s">
        <v>57</v>
      </c>
      <c r="M5" s="71" t="s">
        <v>57</v>
      </c>
      <c r="N5" s="274" t="s">
        <v>57</v>
      </c>
      <c r="P5" t="s">
        <v>45</v>
      </c>
      <c r="R5" s="11" t="s">
        <v>231</v>
      </c>
      <c r="S5" s="47"/>
    </row>
    <row r="6" spans="2:20" ht="15.95" customHeight="1">
      <c r="B6" s="374" t="s">
        <v>182</v>
      </c>
      <c r="C6" s="16" t="s">
        <v>12</v>
      </c>
      <c r="D6" s="16" t="s">
        <v>171</v>
      </c>
      <c r="E6" s="17" t="s">
        <v>57</v>
      </c>
      <c r="F6" s="258" t="s">
        <v>57</v>
      </c>
      <c r="G6" s="68" t="s">
        <v>57</v>
      </c>
      <c r="H6" s="259" t="s">
        <v>57</v>
      </c>
      <c r="I6" s="260" t="s">
        <v>57</v>
      </c>
      <c r="J6" s="21" t="s">
        <v>173</v>
      </c>
      <c r="K6" s="21" t="s">
        <v>57</v>
      </c>
      <c r="L6" s="45" t="s">
        <v>57</v>
      </c>
      <c r="M6" s="261" t="s">
        <v>57</v>
      </c>
      <c r="N6" s="85" t="s">
        <v>57</v>
      </c>
      <c r="R6" s="11"/>
      <c r="S6" s="47"/>
    </row>
    <row r="7" spans="2:20" ht="15.75" thickBot="1">
      <c r="B7" s="375"/>
      <c r="C7" s="22" t="s">
        <v>6</v>
      </c>
      <c r="D7" s="22" t="s">
        <v>172</v>
      </c>
      <c r="E7" s="23" t="s">
        <v>57</v>
      </c>
      <c r="F7" s="39">
        <v>204</v>
      </c>
      <c r="G7" s="24">
        <v>206.3</v>
      </c>
      <c r="H7" s="26">
        <v>7.9</v>
      </c>
      <c r="I7" s="23" t="s">
        <v>57</v>
      </c>
      <c r="J7" s="27" t="s">
        <v>174</v>
      </c>
      <c r="K7" s="28" t="s">
        <v>57</v>
      </c>
      <c r="L7" s="271">
        <v>185</v>
      </c>
      <c r="M7" s="262" t="s">
        <v>57</v>
      </c>
      <c r="N7" s="82">
        <v>1</v>
      </c>
      <c r="P7" s="44"/>
      <c r="Q7" s="44"/>
      <c r="R7" s="44"/>
    </row>
    <row r="8" spans="2:20">
      <c r="B8" s="381" t="s">
        <v>8</v>
      </c>
      <c r="C8" s="16" t="s">
        <v>12</v>
      </c>
      <c r="D8" s="16" t="s">
        <v>172</v>
      </c>
      <c r="E8" s="17" t="s">
        <v>57</v>
      </c>
      <c r="F8" s="258" t="s">
        <v>57</v>
      </c>
      <c r="G8" s="68" t="s">
        <v>57</v>
      </c>
      <c r="H8" s="259" t="s">
        <v>57</v>
      </c>
      <c r="I8" s="260" t="s">
        <v>57</v>
      </c>
      <c r="J8" s="20" t="s">
        <v>174</v>
      </c>
      <c r="K8" s="21" t="s">
        <v>57</v>
      </c>
      <c r="L8" s="45">
        <v>185</v>
      </c>
      <c r="M8" s="261" t="s">
        <v>57</v>
      </c>
      <c r="N8" s="85" t="s">
        <v>57</v>
      </c>
      <c r="P8" t="s">
        <v>46</v>
      </c>
      <c r="R8" s="373" t="str">
        <f>"AD 2 "&amp;P3&amp;" DATA RWY"&amp;Q3&amp;" "&amp;T3&amp;" RNP CODE "&amp;R3&amp;" "&amp;S3&amp;".xls"</f>
        <v>AD 2 LFKB DATA RWY16  RNP CODE 20230323 V1.xls</v>
      </c>
      <c r="S8" s="373"/>
      <c r="T8" s="373"/>
    </row>
    <row r="9" spans="2:20">
      <c r="B9" s="374"/>
      <c r="C9" s="29" t="s">
        <v>6</v>
      </c>
      <c r="D9" s="29" t="s">
        <v>175</v>
      </c>
      <c r="E9" s="12" t="s">
        <v>57</v>
      </c>
      <c r="F9" s="41">
        <v>204</v>
      </c>
      <c r="G9" s="31">
        <v>206.3</v>
      </c>
      <c r="H9" s="32">
        <v>3</v>
      </c>
      <c r="I9" s="12" t="s">
        <v>57</v>
      </c>
      <c r="J9" s="62">
        <v>2500</v>
      </c>
      <c r="K9" s="29">
        <v>2500</v>
      </c>
      <c r="L9" s="46" t="s">
        <v>57</v>
      </c>
      <c r="M9" s="263" t="s">
        <v>57</v>
      </c>
      <c r="N9" s="81">
        <v>1</v>
      </c>
      <c r="S9" s="11"/>
      <c r="T9" s="11"/>
    </row>
    <row r="10" spans="2:20">
      <c r="B10" s="374"/>
      <c r="C10" s="29" t="s">
        <v>6</v>
      </c>
      <c r="D10" s="29" t="s">
        <v>176</v>
      </c>
      <c r="E10" s="12" t="s">
        <v>1</v>
      </c>
      <c r="F10" s="41">
        <v>174</v>
      </c>
      <c r="G10" s="31">
        <v>177</v>
      </c>
      <c r="H10" s="32">
        <v>6.3</v>
      </c>
      <c r="I10" s="12" t="s">
        <v>57</v>
      </c>
      <c r="J10" s="34" t="s">
        <v>57</v>
      </c>
      <c r="K10" s="34" t="s">
        <v>57</v>
      </c>
      <c r="L10" s="46" t="s">
        <v>57</v>
      </c>
      <c r="M10" s="62" t="s">
        <v>177</v>
      </c>
      <c r="N10" s="81">
        <v>0.3</v>
      </c>
    </row>
    <row r="11" spans="2:20">
      <c r="B11" s="374"/>
      <c r="C11" s="53" t="s">
        <v>6</v>
      </c>
      <c r="D11" s="29" t="s">
        <v>178</v>
      </c>
      <c r="E11" s="12" t="s">
        <v>1</v>
      </c>
      <c r="F11" s="41">
        <v>160</v>
      </c>
      <c r="G11" s="31">
        <v>162.69999999999999</v>
      </c>
      <c r="H11" s="32">
        <v>4.7</v>
      </c>
      <c r="I11" s="12" t="s">
        <v>57</v>
      </c>
      <c r="J11" s="34" t="s">
        <v>57</v>
      </c>
      <c r="K11" s="34" t="s">
        <v>57</v>
      </c>
      <c r="L11" s="46">
        <v>185</v>
      </c>
      <c r="M11" s="29" t="s">
        <v>57</v>
      </c>
      <c r="N11" s="83">
        <v>1</v>
      </c>
      <c r="Q11" t="s">
        <v>22</v>
      </c>
      <c r="R11" t="s">
        <v>23</v>
      </c>
      <c r="S11" t="s">
        <v>24</v>
      </c>
    </row>
    <row r="12" spans="2:20">
      <c r="B12" s="374"/>
      <c r="C12" s="53" t="s">
        <v>4</v>
      </c>
      <c r="D12" s="29" t="s">
        <v>179</v>
      </c>
      <c r="E12" s="12" t="s">
        <v>57</v>
      </c>
      <c r="F12" s="41" t="s">
        <v>57</v>
      </c>
      <c r="G12" s="30" t="s">
        <v>57</v>
      </c>
      <c r="H12" s="32" t="s">
        <v>57</v>
      </c>
      <c r="I12" s="12" t="s">
        <v>96</v>
      </c>
      <c r="J12" s="12" t="s">
        <v>57</v>
      </c>
      <c r="K12" s="12" t="s">
        <v>57</v>
      </c>
      <c r="L12" s="41" t="s">
        <v>57</v>
      </c>
      <c r="M12" s="29" t="s">
        <v>57</v>
      </c>
      <c r="N12" s="83">
        <v>1</v>
      </c>
      <c r="Q12" t="s">
        <v>25</v>
      </c>
      <c r="R12" t="s">
        <v>26</v>
      </c>
      <c r="S12" t="s">
        <v>24</v>
      </c>
    </row>
    <row r="13" spans="2:20">
      <c r="B13" s="374"/>
      <c r="C13" s="53" t="s">
        <v>6</v>
      </c>
      <c r="D13" s="29" t="s">
        <v>180</v>
      </c>
      <c r="E13" s="12" t="s">
        <v>57</v>
      </c>
      <c r="F13" s="41">
        <v>10</v>
      </c>
      <c r="G13" s="31">
        <v>12.6</v>
      </c>
      <c r="H13" s="32">
        <v>18.8</v>
      </c>
      <c r="I13" s="12" t="s">
        <v>57</v>
      </c>
      <c r="J13" s="12" t="s">
        <v>57</v>
      </c>
      <c r="K13" s="12" t="s">
        <v>57</v>
      </c>
      <c r="L13" s="41" t="s">
        <v>57</v>
      </c>
      <c r="M13" s="29" t="s">
        <v>57</v>
      </c>
      <c r="N13" s="83">
        <v>1</v>
      </c>
      <c r="Q13" s="9" t="s">
        <v>27</v>
      </c>
      <c r="S13" t="s">
        <v>28</v>
      </c>
    </row>
    <row r="14" spans="2:20">
      <c r="B14" s="374"/>
      <c r="C14" s="53" t="s">
        <v>6</v>
      </c>
      <c r="D14" s="12" t="s">
        <v>181</v>
      </c>
      <c r="E14" s="12" t="s">
        <v>57</v>
      </c>
      <c r="F14" s="41">
        <v>282</v>
      </c>
      <c r="G14" s="31">
        <v>285.10000000000002</v>
      </c>
      <c r="H14" s="32">
        <v>5.0999999999999996</v>
      </c>
      <c r="I14" s="12" t="s">
        <v>57</v>
      </c>
      <c r="J14" s="12" t="s">
        <v>57</v>
      </c>
      <c r="K14" s="34" t="s">
        <v>57</v>
      </c>
      <c r="L14" s="46">
        <v>185</v>
      </c>
      <c r="M14" s="29" t="s">
        <v>57</v>
      </c>
      <c r="N14" s="83">
        <v>1</v>
      </c>
    </row>
    <row r="15" spans="2:20" ht="15.75" thickBot="1">
      <c r="B15" s="375"/>
      <c r="C15" s="22" t="s">
        <v>6</v>
      </c>
      <c r="D15" s="22" t="s">
        <v>171</v>
      </c>
      <c r="E15" s="116" t="s">
        <v>57</v>
      </c>
      <c r="F15" s="39">
        <v>192</v>
      </c>
      <c r="G15" s="25">
        <v>195.1</v>
      </c>
      <c r="H15" s="26">
        <v>5</v>
      </c>
      <c r="I15" s="23" t="s">
        <v>96</v>
      </c>
      <c r="J15" s="27" t="s">
        <v>173</v>
      </c>
      <c r="K15" s="28" t="s">
        <v>57</v>
      </c>
      <c r="L15" s="271" t="s">
        <v>57</v>
      </c>
      <c r="M15" s="262" t="s">
        <v>57</v>
      </c>
      <c r="N15" s="82">
        <v>1</v>
      </c>
    </row>
  </sheetData>
  <mergeCells count="7">
    <mergeCell ref="R8:T8"/>
    <mergeCell ref="B6:B7"/>
    <mergeCell ref="B8:B15"/>
    <mergeCell ref="B2:N2"/>
    <mergeCell ref="C3:I3"/>
    <mergeCell ref="J3:L3"/>
    <mergeCell ref="M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1B8B-DD16-4D31-AAD4-BC03A460E06B}">
  <dimension ref="B1:T13"/>
  <sheetViews>
    <sheetView zoomScale="160" zoomScaleNormal="160" workbookViewId="0">
      <selection activeCell="F19" sqref="F19"/>
    </sheetView>
  </sheetViews>
  <sheetFormatPr baseColWidth="10" defaultRowHeight="15"/>
  <cols>
    <col min="1" max="1" width="3.4257812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bestFit="1" customWidth="1"/>
    <col min="18" max="18" width="10.85546875" customWidth="1"/>
    <col min="20" max="20" width="26.85546875" customWidth="1"/>
  </cols>
  <sheetData>
    <row r="1" spans="2:20">
      <c r="B1" s="1"/>
      <c r="C1" s="3"/>
      <c r="D1" s="3"/>
      <c r="E1" s="1"/>
      <c r="F1" s="5"/>
      <c r="G1" s="4"/>
      <c r="H1" s="6"/>
      <c r="I1" s="3"/>
      <c r="J1" s="2"/>
      <c r="K1" s="3"/>
      <c r="L1" s="3"/>
      <c r="M1" s="1"/>
    </row>
    <row r="2" spans="2:20">
      <c r="B2" s="367" t="s">
        <v>198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346" t="s">
        <v>18</v>
      </c>
      <c r="Q2" s="43" t="s">
        <v>43</v>
      </c>
      <c r="R2" s="8" t="s">
        <v>19</v>
      </c>
      <c r="S2" s="8" t="s">
        <v>20</v>
      </c>
      <c r="T2" s="8"/>
    </row>
    <row r="3" spans="2:20">
      <c r="B3" s="348" t="s">
        <v>29</v>
      </c>
      <c r="C3" s="370" t="s">
        <v>238</v>
      </c>
      <c r="D3" s="371"/>
      <c r="E3" s="371"/>
      <c r="F3" s="371"/>
      <c r="G3" s="371"/>
      <c r="H3" s="371"/>
      <c r="I3" s="372"/>
      <c r="J3" s="376" t="s">
        <v>200</v>
      </c>
      <c r="K3" s="377"/>
      <c r="L3" s="378"/>
      <c r="M3" s="379" t="s">
        <v>201</v>
      </c>
      <c r="N3" s="380"/>
      <c r="O3" s="7"/>
      <c r="P3" s="346" t="s">
        <v>72</v>
      </c>
      <c r="Q3" s="48" t="s">
        <v>199</v>
      </c>
      <c r="R3" s="346">
        <v>20230323</v>
      </c>
      <c r="S3" s="346" t="s">
        <v>48</v>
      </c>
      <c r="T3" s="8"/>
    </row>
    <row r="4" spans="2:20" ht="39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5" t="s">
        <v>158</v>
      </c>
      <c r="N4" s="80" t="s">
        <v>184</v>
      </c>
      <c r="O4" s="7"/>
      <c r="P4" s="7"/>
      <c r="Q4" s="346"/>
      <c r="R4" s="346"/>
      <c r="S4" s="47"/>
    </row>
    <row r="5" spans="2:20" ht="15.95" customHeight="1">
      <c r="B5" s="383" t="s">
        <v>8</v>
      </c>
      <c r="C5" s="16" t="s">
        <v>12</v>
      </c>
      <c r="D5" s="16" t="s">
        <v>202</v>
      </c>
      <c r="E5" s="347" t="s">
        <v>57</v>
      </c>
      <c r="F5" s="258" t="s">
        <v>57</v>
      </c>
      <c r="G5" s="293" t="s">
        <v>57</v>
      </c>
      <c r="H5" s="259" t="s">
        <v>57</v>
      </c>
      <c r="I5" s="258" t="s">
        <v>57</v>
      </c>
      <c r="J5" s="266">
        <v>3000</v>
      </c>
      <c r="K5" s="21" t="s">
        <v>101</v>
      </c>
      <c r="L5" s="16">
        <v>185</v>
      </c>
      <c r="M5" s="258" t="s">
        <v>57</v>
      </c>
      <c r="N5" s="294" t="s">
        <v>57</v>
      </c>
      <c r="P5" t="s">
        <v>45</v>
      </c>
      <c r="R5" s="346" t="s">
        <v>231</v>
      </c>
      <c r="S5" s="47"/>
    </row>
    <row r="6" spans="2:20" ht="15.95" customHeight="1">
      <c r="B6" s="384"/>
      <c r="C6" s="29" t="s">
        <v>6</v>
      </c>
      <c r="D6" s="29" t="s">
        <v>203</v>
      </c>
      <c r="E6" s="348" t="s">
        <v>57</v>
      </c>
      <c r="F6" s="46">
        <v>359</v>
      </c>
      <c r="G6" s="31">
        <v>1.1000000000000001</v>
      </c>
      <c r="H6" s="32">
        <v>2.6</v>
      </c>
      <c r="I6" s="348" t="s">
        <v>57</v>
      </c>
      <c r="J6" s="348" t="s">
        <v>57</v>
      </c>
      <c r="K6" s="348" t="s">
        <v>57</v>
      </c>
      <c r="L6" s="29" t="s">
        <v>57</v>
      </c>
      <c r="M6" s="67" t="s">
        <v>57</v>
      </c>
      <c r="N6" s="83">
        <v>1</v>
      </c>
      <c r="R6" s="346"/>
      <c r="S6" s="47"/>
    </row>
    <row r="7" spans="2:20" ht="51">
      <c r="B7" s="384"/>
      <c r="C7" s="256" t="s">
        <v>237</v>
      </c>
      <c r="D7" s="348" t="s">
        <v>204</v>
      </c>
      <c r="E7" s="348" t="s">
        <v>57</v>
      </c>
      <c r="F7" s="348" t="s">
        <v>57</v>
      </c>
      <c r="G7" s="348" t="s">
        <v>57</v>
      </c>
      <c r="H7" s="32">
        <v>2.1</v>
      </c>
      <c r="I7" s="105" t="s">
        <v>96</v>
      </c>
      <c r="J7" s="106" t="s">
        <v>57</v>
      </c>
      <c r="K7" s="106" t="s">
        <v>57</v>
      </c>
      <c r="L7" s="348" t="s">
        <v>57</v>
      </c>
      <c r="M7" s="348" t="s">
        <v>57</v>
      </c>
      <c r="N7" s="129">
        <v>1</v>
      </c>
      <c r="P7" s="44"/>
      <c r="Q7" s="44"/>
      <c r="R7" s="44"/>
    </row>
    <row r="8" spans="2:20">
      <c r="B8" s="384"/>
      <c r="C8" s="29" t="s">
        <v>6</v>
      </c>
      <c r="D8" s="29" t="s">
        <v>205</v>
      </c>
      <c r="E8" s="348" t="s">
        <v>57</v>
      </c>
      <c r="F8" s="46">
        <v>312</v>
      </c>
      <c r="G8" s="31">
        <v>314.10000000000002</v>
      </c>
      <c r="H8" s="32">
        <v>1</v>
      </c>
      <c r="I8" s="348" t="s">
        <v>57</v>
      </c>
      <c r="J8" s="33" t="s">
        <v>210</v>
      </c>
      <c r="K8" s="34" t="s">
        <v>210</v>
      </c>
      <c r="L8" s="29" t="s">
        <v>57</v>
      </c>
      <c r="M8" s="267" t="s">
        <v>57</v>
      </c>
      <c r="N8" s="83">
        <v>1</v>
      </c>
      <c r="P8" t="s">
        <v>46</v>
      </c>
      <c r="R8" s="373" t="str">
        <f>"AD 2 "&amp;P3&amp;" DATA RWY"&amp;Q3&amp;" "&amp;T3&amp;" RNP Y CODE "&amp;R3&amp;" "&amp;S3&amp;".xls"</f>
        <v>AD 2 LFML DATA RWY31R  RNP Y CODE 20230323 V1.xls</v>
      </c>
      <c r="S8" s="373"/>
      <c r="T8" s="373"/>
    </row>
    <row r="9" spans="2:20">
      <c r="B9" s="384"/>
      <c r="C9" s="29" t="s">
        <v>6</v>
      </c>
      <c r="D9" s="29" t="s">
        <v>206</v>
      </c>
      <c r="E9" s="348" t="s">
        <v>1</v>
      </c>
      <c r="F9" s="46">
        <v>312</v>
      </c>
      <c r="G9" s="31">
        <v>314</v>
      </c>
      <c r="H9" s="32">
        <v>4.5</v>
      </c>
      <c r="I9" s="29" t="s">
        <v>57</v>
      </c>
      <c r="J9" s="29" t="s">
        <v>57</v>
      </c>
      <c r="K9" s="29" t="s">
        <v>57</v>
      </c>
      <c r="L9" s="29" t="s">
        <v>57</v>
      </c>
      <c r="M9" s="62" t="s">
        <v>230</v>
      </c>
      <c r="N9" s="83">
        <v>0.3</v>
      </c>
      <c r="S9" s="346"/>
      <c r="T9" s="346"/>
    </row>
    <row r="10" spans="2:20">
      <c r="B10" s="384"/>
      <c r="C10" s="29" t="s">
        <v>6</v>
      </c>
      <c r="D10" s="29" t="s">
        <v>207</v>
      </c>
      <c r="E10" s="348" t="s">
        <v>1</v>
      </c>
      <c r="F10" s="46">
        <v>312</v>
      </c>
      <c r="G10" s="31">
        <v>314</v>
      </c>
      <c r="H10" s="32">
        <v>2.5</v>
      </c>
      <c r="I10" s="29" t="s">
        <v>57</v>
      </c>
      <c r="J10" s="29" t="s">
        <v>57</v>
      </c>
      <c r="K10" s="29" t="s">
        <v>57</v>
      </c>
      <c r="L10" s="29" t="s">
        <v>57</v>
      </c>
      <c r="M10" s="29" t="s">
        <v>57</v>
      </c>
      <c r="N10" s="83">
        <v>1</v>
      </c>
    </row>
    <row r="11" spans="2:20">
      <c r="B11" s="384"/>
      <c r="C11" s="29" t="s">
        <v>209</v>
      </c>
      <c r="D11" s="29" t="s">
        <v>208</v>
      </c>
      <c r="E11" s="348" t="s">
        <v>57</v>
      </c>
      <c r="F11" s="41">
        <v>198</v>
      </c>
      <c r="G11" s="31">
        <v>199.6</v>
      </c>
      <c r="H11" s="348" t="s">
        <v>57</v>
      </c>
      <c r="I11" s="34" t="s">
        <v>96</v>
      </c>
      <c r="J11" s="34" t="s">
        <v>197</v>
      </c>
      <c r="K11" s="34" t="s">
        <v>197</v>
      </c>
      <c r="L11" s="29">
        <v>185</v>
      </c>
      <c r="M11" s="267" t="s">
        <v>57</v>
      </c>
      <c r="N11" s="83">
        <v>1</v>
      </c>
      <c r="Q11" t="s">
        <v>22</v>
      </c>
      <c r="R11" t="s">
        <v>23</v>
      </c>
      <c r="S11" t="s">
        <v>24</v>
      </c>
    </row>
    <row r="12" spans="2:20">
      <c r="Q12" t="s">
        <v>25</v>
      </c>
      <c r="R12" t="s">
        <v>26</v>
      </c>
      <c r="S12" t="s">
        <v>24</v>
      </c>
    </row>
    <row r="13" spans="2:20">
      <c r="Q13" s="9" t="s">
        <v>27</v>
      </c>
      <c r="S13" t="s">
        <v>28</v>
      </c>
    </row>
  </sheetData>
  <mergeCells count="6">
    <mergeCell ref="R8:T8"/>
    <mergeCell ref="B5:B11"/>
    <mergeCell ref="B2:N2"/>
    <mergeCell ref="C3:I3"/>
    <mergeCell ref="J3:L3"/>
    <mergeCell ref="M3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1"/>
  <sheetViews>
    <sheetView tabSelected="1" workbookViewId="0">
      <selection activeCell="V21" sqref="V21"/>
    </sheetView>
  </sheetViews>
  <sheetFormatPr baseColWidth="10" defaultRowHeight="15"/>
  <cols>
    <col min="1" max="1" width="2.8554687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bestFit="1" customWidth="1"/>
    <col min="20" max="20" width="28" customWidth="1"/>
  </cols>
  <sheetData>
    <row r="2" spans="2:20">
      <c r="B2" s="385" t="s">
        <v>80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7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2:20">
      <c r="B3" s="12" t="s">
        <v>29</v>
      </c>
      <c r="C3" s="388" t="s">
        <v>102</v>
      </c>
      <c r="D3" s="371"/>
      <c r="E3" s="371"/>
      <c r="F3" s="371"/>
      <c r="G3" s="371"/>
      <c r="H3" s="371"/>
      <c r="I3" s="372"/>
      <c r="J3" s="376" t="s">
        <v>81</v>
      </c>
      <c r="K3" s="377"/>
      <c r="L3" s="378"/>
      <c r="M3" s="379" t="s">
        <v>77</v>
      </c>
      <c r="N3" s="380"/>
      <c r="P3" s="11" t="s">
        <v>82</v>
      </c>
      <c r="Q3" s="48" t="s">
        <v>83</v>
      </c>
      <c r="R3" s="11">
        <v>20211104</v>
      </c>
      <c r="S3" s="11" t="s">
        <v>84</v>
      </c>
      <c r="T3" s="8"/>
    </row>
    <row r="4" spans="2:20" ht="39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3" t="s">
        <v>158</v>
      </c>
      <c r="N4" s="80" t="s">
        <v>184</v>
      </c>
      <c r="P4" s="7"/>
      <c r="Q4" s="11"/>
      <c r="R4" s="11"/>
      <c r="S4" s="47"/>
    </row>
    <row r="5" spans="2:20" ht="15.75" thickBot="1">
      <c r="B5" s="177" t="s">
        <v>3</v>
      </c>
      <c r="C5" s="178" t="s">
        <v>57</v>
      </c>
      <c r="D5" s="179" t="s">
        <v>85</v>
      </c>
      <c r="E5" s="180" t="s">
        <v>57</v>
      </c>
      <c r="F5" s="275" t="s">
        <v>57</v>
      </c>
      <c r="G5" s="276" t="s">
        <v>57</v>
      </c>
      <c r="H5" s="278" t="s">
        <v>57</v>
      </c>
      <c r="I5" s="180" t="s">
        <v>57</v>
      </c>
      <c r="J5" s="180" t="s">
        <v>57</v>
      </c>
      <c r="K5" s="180" t="s">
        <v>57</v>
      </c>
      <c r="L5" s="275" t="s">
        <v>57</v>
      </c>
      <c r="M5" s="180" t="s">
        <v>57</v>
      </c>
      <c r="N5" s="278" t="s">
        <v>57</v>
      </c>
      <c r="P5" s="7"/>
      <c r="Q5" s="11"/>
      <c r="R5" s="11"/>
      <c r="S5" s="47"/>
    </row>
    <row r="6" spans="2:20">
      <c r="B6" s="389" t="s">
        <v>86</v>
      </c>
      <c r="C6" s="84" t="s">
        <v>12</v>
      </c>
      <c r="D6" s="84" t="s">
        <v>87</v>
      </c>
      <c r="E6" s="181" t="s">
        <v>57</v>
      </c>
      <c r="F6" s="182" t="s">
        <v>57</v>
      </c>
      <c r="G6" s="183" t="s">
        <v>57</v>
      </c>
      <c r="H6" s="184" t="s">
        <v>57</v>
      </c>
      <c r="I6" s="185" t="s">
        <v>57</v>
      </c>
      <c r="J6" s="186" t="s">
        <v>57</v>
      </c>
      <c r="K6" s="186" t="s">
        <v>57</v>
      </c>
      <c r="L6" s="280" t="s">
        <v>57</v>
      </c>
      <c r="M6" s="187" t="s">
        <v>57</v>
      </c>
      <c r="N6" s="85" t="s">
        <v>57</v>
      </c>
      <c r="P6" s="7"/>
      <c r="Q6" s="11"/>
      <c r="R6" s="11"/>
      <c r="S6" s="11"/>
    </row>
    <row r="7" spans="2:20">
      <c r="B7" s="390"/>
      <c r="C7" s="89" t="s">
        <v>6</v>
      </c>
      <c r="D7" s="89" t="s">
        <v>88</v>
      </c>
      <c r="E7" s="127" t="s">
        <v>57</v>
      </c>
      <c r="F7" s="128">
        <v>276</v>
      </c>
      <c r="G7" s="104">
        <v>260.89999999999998</v>
      </c>
      <c r="H7" s="129">
        <v>19.600000000000001</v>
      </c>
      <c r="I7" s="127" t="s">
        <v>57</v>
      </c>
      <c r="J7" s="127" t="s">
        <v>57</v>
      </c>
      <c r="K7" s="188" t="s">
        <v>89</v>
      </c>
      <c r="L7" s="281">
        <v>240</v>
      </c>
      <c r="M7" s="189" t="s">
        <v>57</v>
      </c>
      <c r="N7" s="81">
        <v>1</v>
      </c>
      <c r="P7" t="s">
        <v>45</v>
      </c>
      <c r="R7" s="11" t="s">
        <v>231</v>
      </c>
    </row>
    <row r="8" spans="2:20">
      <c r="B8" s="390"/>
      <c r="C8" s="190" t="s">
        <v>6</v>
      </c>
      <c r="D8" s="190" t="s">
        <v>85</v>
      </c>
      <c r="E8" s="157" t="s">
        <v>57</v>
      </c>
      <c r="F8" s="191">
        <v>189</v>
      </c>
      <c r="G8" s="192">
        <v>174.3</v>
      </c>
      <c r="H8" s="193">
        <v>5</v>
      </c>
      <c r="I8" s="157" t="s">
        <v>57</v>
      </c>
      <c r="J8" s="194" t="s">
        <v>57</v>
      </c>
      <c r="K8" s="195" t="s">
        <v>57</v>
      </c>
      <c r="L8" s="282" t="s">
        <v>57</v>
      </c>
      <c r="M8" s="196" t="s">
        <v>57</v>
      </c>
      <c r="N8" s="81">
        <v>1</v>
      </c>
      <c r="P8" s="44"/>
      <c r="Q8" s="44"/>
      <c r="R8" s="44"/>
    </row>
    <row r="9" spans="2:20" ht="15.75" thickBot="1">
      <c r="B9" s="391"/>
      <c r="C9" s="130" t="s">
        <v>6</v>
      </c>
      <c r="D9" s="130" t="s">
        <v>90</v>
      </c>
      <c r="E9" s="131" t="s">
        <v>57</v>
      </c>
      <c r="F9" s="132">
        <v>116</v>
      </c>
      <c r="G9" s="133">
        <v>100.7</v>
      </c>
      <c r="H9" s="134">
        <v>9.3000000000000007</v>
      </c>
      <c r="I9" s="131" t="s">
        <v>57</v>
      </c>
      <c r="J9" s="197" t="s">
        <v>57</v>
      </c>
      <c r="K9" s="198" t="s">
        <v>57</v>
      </c>
      <c r="L9" s="283" t="s">
        <v>57</v>
      </c>
      <c r="M9" s="199" t="s">
        <v>57</v>
      </c>
      <c r="N9" s="200">
        <v>1</v>
      </c>
      <c r="P9" t="s">
        <v>46</v>
      </c>
      <c r="R9" s="373" t="s">
        <v>91</v>
      </c>
      <c r="S9" s="373"/>
      <c r="T9" s="373"/>
    </row>
    <row r="10" spans="2:20">
      <c r="B10" s="389" t="s">
        <v>92</v>
      </c>
      <c r="C10" s="84" t="s">
        <v>12</v>
      </c>
      <c r="D10" s="84" t="s">
        <v>85</v>
      </c>
      <c r="E10" s="181" t="s">
        <v>57</v>
      </c>
      <c r="F10" s="182" t="s">
        <v>57</v>
      </c>
      <c r="G10" s="183" t="s">
        <v>57</v>
      </c>
      <c r="H10" s="184" t="s">
        <v>57</v>
      </c>
      <c r="I10" s="185" t="s">
        <v>57</v>
      </c>
      <c r="J10" s="186" t="s">
        <v>57</v>
      </c>
      <c r="K10" s="186" t="s">
        <v>57</v>
      </c>
      <c r="L10" s="280" t="s">
        <v>57</v>
      </c>
      <c r="M10" s="187" t="s">
        <v>57</v>
      </c>
      <c r="N10" s="172" t="s">
        <v>57</v>
      </c>
    </row>
    <row r="11" spans="2:20" ht="15.75" thickBot="1">
      <c r="B11" s="390"/>
      <c r="C11" s="130" t="s">
        <v>6</v>
      </c>
      <c r="D11" s="130" t="s">
        <v>90</v>
      </c>
      <c r="E11" s="131" t="s">
        <v>57</v>
      </c>
      <c r="F11" s="132">
        <v>116</v>
      </c>
      <c r="G11" s="133">
        <v>100.7</v>
      </c>
      <c r="H11" s="134">
        <v>9.3000000000000007</v>
      </c>
      <c r="I11" s="131" t="s">
        <v>57</v>
      </c>
      <c r="J11" s="197" t="s">
        <v>57</v>
      </c>
      <c r="K11" s="198" t="s">
        <v>57</v>
      </c>
      <c r="L11" s="283" t="s">
        <v>57</v>
      </c>
      <c r="M11" s="199" t="s">
        <v>57</v>
      </c>
      <c r="N11" s="82">
        <v>1</v>
      </c>
      <c r="R11" s="373"/>
      <c r="S11" s="373"/>
      <c r="T11" s="373"/>
    </row>
    <row r="12" spans="2:20">
      <c r="B12" s="381" t="s">
        <v>8</v>
      </c>
      <c r="C12" s="201" t="s">
        <v>12</v>
      </c>
      <c r="D12" s="121" t="s">
        <v>90</v>
      </c>
      <c r="E12" s="122" t="s">
        <v>57</v>
      </c>
      <c r="F12" s="202" t="s">
        <v>57</v>
      </c>
      <c r="G12" s="277" t="s">
        <v>57</v>
      </c>
      <c r="H12" s="279" t="s">
        <v>57</v>
      </c>
      <c r="I12" s="202" t="s">
        <v>57</v>
      </c>
      <c r="J12" s="202" t="s">
        <v>57</v>
      </c>
      <c r="K12" s="202" t="s">
        <v>57</v>
      </c>
      <c r="L12" s="202" t="s">
        <v>57</v>
      </c>
      <c r="M12" s="202" t="s">
        <v>57</v>
      </c>
      <c r="N12" s="203" t="s">
        <v>57</v>
      </c>
    </row>
    <row r="13" spans="2:20">
      <c r="B13" s="374"/>
      <c r="C13" s="392" t="s">
        <v>93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4"/>
      <c r="Q13" t="s">
        <v>22</v>
      </c>
      <c r="R13" t="s">
        <v>23</v>
      </c>
      <c r="S13" t="s">
        <v>24</v>
      </c>
    </row>
    <row r="14" spans="2:20">
      <c r="B14" s="374"/>
      <c r="C14" s="204" t="s">
        <v>57</v>
      </c>
      <c r="D14" s="190" t="s">
        <v>94</v>
      </c>
      <c r="E14" s="157" t="s">
        <v>1</v>
      </c>
      <c r="F14" s="205" t="s">
        <v>57</v>
      </c>
      <c r="G14" s="206" t="s">
        <v>57</v>
      </c>
      <c r="H14" s="207" t="s">
        <v>57</v>
      </c>
      <c r="I14" s="127" t="s">
        <v>57</v>
      </c>
      <c r="J14" s="194" t="s">
        <v>57</v>
      </c>
      <c r="K14" s="195" t="s">
        <v>57</v>
      </c>
      <c r="L14" s="282" t="s">
        <v>57</v>
      </c>
      <c r="M14" s="196" t="s">
        <v>57</v>
      </c>
      <c r="N14" s="83">
        <v>1</v>
      </c>
      <c r="Q14" t="s">
        <v>25</v>
      </c>
      <c r="R14" t="s">
        <v>26</v>
      </c>
      <c r="S14" t="s">
        <v>24</v>
      </c>
    </row>
    <row r="15" spans="2:20">
      <c r="B15" s="374"/>
      <c r="C15" s="208" t="s">
        <v>4</v>
      </c>
      <c r="D15" s="190" t="s">
        <v>95</v>
      </c>
      <c r="E15" s="127" t="s">
        <v>57</v>
      </c>
      <c r="F15" s="205" t="s">
        <v>57</v>
      </c>
      <c r="G15" s="206" t="s">
        <v>57</v>
      </c>
      <c r="H15" s="207" t="s">
        <v>57</v>
      </c>
      <c r="I15" s="157" t="s">
        <v>96</v>
      </c>
      <c r="J15" s="194" t="s">
        <v>57</v>
      </c>
      <c r="K15" s="195" t="s">
        <v>57</v>
      </c>
      <c r="L15" s="282" t="s">
        <v>57</v>
      </c>
      <c r="M15" s="196" t="s">
        <v>57</v>
      </c>
      <c r="N15" s="81">
        <v>1</v>
      </c>
      <c r="Q15" s="9" t="s">
        <v>27</v>
      </c>
      <c r="S15" t="s">
        <v>28</v>
      </c>
    </row>
    <row r="16" spans="2:20" ht="15.75" thickBot="1">
      <c r="B16" s="375"/>
      <c r="C16" s="209" t="s">
        <v>6</v>
      </c>
      <c r="D16" s="130" t="s">
        <v>87</v>
      </c>
      <c r="E16" s="131" t="s">
        <v>57</v>
      </c>
      <c r="F16" s="132">
        <v>295</v>
      </c>
      <c r="G16" s="210">
        <v>280.10000000000002</v>
      </c>
      <c r="H16" s="134">
        <v>10.5</v>
      </c>
      <c r="I16" s="131" t="s">
        <v>57</v>
      </c>
      <c r="J16" s="197" t="s">
        <v>57</v>
      </c>
      <c r="K16" s="171">
        <v>3600</v>
      </c>
      <c r="L16" s="283">
        <v>240</v>
      </c>
      <c r="M16" s="199" t="s">
        <v>57</v>
      </c>
      <c r="N16" s="82">
        <v>1</v>
      </c>
    </row>
    <row r="17" spans="2:20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</row>
    <row r="18" spans="2:20" ht="15.75" thickBot="1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</row>
    <row r="19" spans="2:20" ht="15.75" thickBot="1">
      <c r="B19" s="398" t="s">
        <v>97</v>
      </c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400"/>
      <c r="O19" s="72"/>
      <c r="P19" s="76" t="s">
        <v>240</v>
      </c>
      <c r="Q19" s="77"/>
      <c r="R19" s="78"/>
      <c r="S19" s="79"/>
    </row>
    <row r="20" spans="2:20">
      <c r="B20" s="73" t="s">
        <v>29</v>
      </c>
      <c r="C20" s="401" t="s">
        <v>102</v>
      </c>
      <c r="D20" s="402"/>
      <c r="E20" s="402"/>
      <c r="F20" s="402"/>
      <c r="G20" s="402"/>
      <c r="H20" s="402"/>
      <c r="I20" s="403"/>
      <c r="J20" s="404" t="s">
        <v>165</v>
      </c>
      <c r="K20" s="405"/>
      <c r="L20" s="406"/>
      <c r="M20" s="407" t="s">
        <v>77</v>
      </c>
      <c r="N20" s="408"/>
      <c r="O20" s="72"/>
      <c r="P20" s="72"/>
      <c r="Q20" s="72"/>
      <c r="R20" s="72"/>
      <c r="S20" s="72"/>
    </row>
    <row r="21" spans="2:20" ht="39" thickBot="1">
      <c r="B21" s="74" t="s">
        <v>17</v>
      </c>
      <c r="C21" s="74" t="s">
        <v>31</v>
      </c>
      <c r="D21" s="74" t="s">
        <v>32</v>
      </c>
      <c r="E21" s="74" t="s">
        <v>16</v>
      </c>
      <c r="F21" s="74" t="s">
        <v>33</v>
      </c>
      <c r="G21" s="75" t="s">
        <v>34</v>
      </c>
      <c r="H21" s="74" t="s">
        <v>42</v>
      </c>
      <c r="I21" s="74" t="s">
        <v>35</v>
      </c>
      <c r="J21" s="74" t="s">
        <v>36</v>
      </c>
      <c r="K21" s="74" t="s">
        <v>38</v>
      </c>
      <c r="L21" s="74" t="s">
        <v>37</v>
      </c>
      <c r="M21" s="74" t="s">
        <v>158</v>
      </c>
      <c r="N21" s="86" t="s">
        <v>184</v>
      </c>
      <c r="O21" s="72"/>
      <c r="P21" s="72"/>
      <c r="Q21" s="72"/>
      <c r="R21" s="72"/>
      <c r="S21" s="72"/>
    </row>
    <row r="22" spans="2:20">
      <c r="B22" s="409" t="s">
        <v>8</v>
      </c>
      <c r="C22" s="212" t="s">
        <v>12</v>
      </c>
      <c r="D22" s="213" t="s">
        <v>98</v>
      </c>
      <c r="E22" s="214" t="s">
        <v>57</v>
      </c>
      <c r="F22" s="215" t="s">
        <v>57</v>
      </c>
      <c r="G22" s="215" t="s">
        <v>57</v>
      </c>
      <c r="H22" s="215" t="s">
        <v>57</v>
      </c>
      <c r="I22" s="215" t="s">
        <v>57</v>
      </c>
      <c r="J22" s="215" t="s">
        <v>57</v>
      </c>
      <c r="K22" s="215" t="s">
        <v>57</v>
      </c>
      <c r="L22" s="215" t="s">
        <v>57</v>
      </c>
      <c r="M22" s="215" t="s">
        <v>57</v>
      </c>
      <c r="N22" s="216" t="s">
        <v>57</v>
      </c>
      <c r="O22" s="72"/>
      <c r="P22" s="72"/>
      <c r="Q22" s="72"/>
      <c r="R22" s="72"/>
      <c r="S22" s="72"/>
    </row>
    <row r="23" spans="2:20">
      <c r="B23" s="410"/>
      <c r="C23" s="395" t="s">
        <v>166</v>
      </c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7"/>
      <c r="O23" s="72"/>
      <c r="P23" s="72"/>
      <c r="Q23" s="72"/>
      <c r="R23" s="72"/>
      <c r="S23" s="72"/>
    </row>
    <row r="24" spans="2:20">
      <c r="B24" s="410"/>
      <c r="C24" s="217" t="s">
        <v>4</v>
      </c>
      <c r="D24" s="218" t="s">
        <v>99</v>
      </c>
      <c r="E24" s="219" t="s">
        <v>57</v>
      </c>
      <c r="F24" s="220" t="s">
        <v>57</v>
      </c>
      <c r="G24" s="221" t="s">
        <v>57</v>
      </c>
      <c r="H24" s="222" t="s">
        <v>57</v>
      </c>
      <c r="I24" s="223" t="s">
        <v>96</v>
      </c>
      <c r="J24" s="224" t="s">
        <v>57</v>
      </c>
      <c r="K24" s="225" t="s">
        <v>57</v>
      </c>
      <c r="L24" s="284">
        <v>160</v>
      </c>
      <c r="M24" s="226" t="s">
        <v>57</v>
      </c>
      <c r="N24" s="227">
        <v>1</v>
      </c>
      <c r="O24" s="72"/>
      <c r="P24" s="72"/>
      <c r="Q24" s="72"/>
      <c r="R24" s="72"/>
      <c r="S24" s="72"/>
    </row>
    <row r="25" spans="2:20">
      <c r="B25" s="410"/>
      <c r="C25" s="217" t="s">
        <v>6</v>
      </c>
      <c r="D25" s="228" t="s">
        <v>100</v>
      </c>
      <c r="E25" s="229" t="s">
        <v>57</v>
      </c>
      <c r="F25" s="230">
        <v>192</v>
      </c>
      <c r="G25" s="231">
        <v>194.4</v>
      </c>
      <c r="H25" s="232">
        <v>5.7</v>
      </c>
      <c r="I25" s="229" t="s">
        <v>57</v>
      </c>
      <c r="J25" s="224" t="s">
        <v>57</v>
      </c>
      <c r="K25" s="225" t="s">
        <v>101</v>
      </c>
      <c r="L25" s="285" t="s">
        <v>57</v>
      </c>
      <c r="M25" s="226"/>
      <c r="N25" s="233">
        <v>1</v>
      </c>
      <c r="O25" s="72"/>
      <c r="P25" s="72"/>
      <c r="Q25" s="72"/>
      <c r="R25" s="72"/>
      <c r="S25" s="72"/>
      <c r="T25" s="8"/>
    </row>
    <row r="26" spans="2:20" ht="15.75" thickBot="1">
      <c r="B26" s="411"/>
      <c r="C26" s="234" t="s">
        <v>6</v>
      </c>
      <c r="D26" s="235" t="s">
        <v>98</v>
      </c>
      <c r="E26" s="236" t="s">
        <v>57</v>
      </c>
      <c r="F26" s="237">
        <v>81</v>
      </c>
      <c r="G26" s="238">
        <v>83.4</v>
      </c>
      <c r="H26" s="239">
        <v>5.8</v>
      </c>
      <c r="I26" s="236" t="s">
        <v>96</v>
      </c>
      <c r="J26" s="240" t="s">
        <v>101</v>
      </c>
      <c r="K26" s="241" t="s">
        <v>57</v>
      </c>
      <c r="L26" s="286">
        <v>200</v>
      </c>
      <c r="M26" s="242" t="s">
        <v>57</v>
      </c>
      <c r="N26" s="243">
        <v>1</v>
      </c>
      <c r="O26" s="72"/>
      <c r="P26" s="72"/>
      <c r="Q26" s="72"/>
      <c r="R26" s="72"/>
      <c r="S26" s="72"/>
      <c r="T26" s="8"/>
    </row>
    <row r="27" spans="2:20">
      <c r="P27" s="7"/>
      <c r="Q27" s="11"/>
      <c r="R27" s="11"/>
      <c r="S27" s="47"/>
    </row>
    <row r="28" spans="2:20">
      <c r="P28" s="7"/>
      <c r="Q28" s="11"/>
      <c r="R28" s="11"/>
      <c r="S28" s="11"/>
    </row>
    <row r="29" spans="2:20">
      <c r="R29" s="11"/>
    </row>
    <row r="30" spans="2:20">
      <c r="P30" s="44"/>
      <c r="Q30" s="44"/>
      <c r="R30" s="44"/>
    </row>
    <row r="31" spans="2:20">
      <c r="R31" s="382"/>
      <c r="S31" s="382"/>
      <c r="T31" s="382"/>
    </row>
  </sheetData>
  <mergeCells count="17">
    <mergeCell ref="R31:T31"/>
    <mergeCell ref="C23:N23"/>
    <mergeCell ref="B19:N19"/>
    <mergeCell ref="C20:I20"/>
    <mergeCell ref="J20:L20"/>
    <mergeCell ref="M20:N20"/>
    <mergeCell ref="B22:B26"/>
    <mergeCell ref="R11:T11"/>
    <mergeCell ref="B6:B9"/>
    <mergeCell ref="B10:B11"/>
    <mergeCell ref="B12:B16"/>
    <mergeCell ref="C13:N13"/>
    <mergeCell ref="B2:N2"/>
    <mergeCell ref="C3:I3"/>
    <mergeCell ref="J3:L3"/>
    <mergeCell ref="M3:N3"/>
    <mergeCell ref="R9:T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D2D6-31BF-46E9-AF4D-D5AD10F196BF}">
  <dimension ref="B1:T16"/>
  <sheetViews>
    <sheetView zoomScale="150" zoomScaleNormal="150" workbookViewId="0">
      <selection activeCell="N24" sqref="N24"/>
    </sheetView>
  </sheetViews>
  <sheetFormatPr baseColWidth="10" defaultRowHeight="15"/>
  <cols>
    <col min="1" max="1" width="3.4257812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bestFit="1" customWidth="1"/>
    <col min="18" max="18" width="10.85546875" customWidth="1"/>
    <col min="20" max="20" width="26.85546875" customWidth="1"/>
  </cols>
  <sheetData>
    <row r="1" spans="2:20">
      <c r="B1" s="1"/>
      <c r="C1" s="3"/>
      <c r="D1" s="3"/>
      <c r="E1" s="1"/>
      <c r="F1" s="5"/>
      <c r="G1" s="4"/>
      <c r="H1" s="6"/>
      <c r="I1" s="3"/>
      <c r="J1" s="2"/>
      <c r="K1" s="3"/>
      <c r="L1" s="3"/>
      <c r="M1" s="1"/>
    </row>
    <row r="2" spans="2:20">
      <c r="B2" s="367" t="s">
        <v>213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342" t="s">
        <v>18</v>
      </c>
      <c r="Q2" s="43" t="s">
        <v>43</v>
      </c>
      <c r="R2" s="8" t="s">
        <v>19</v>
      </c>
      <c r="S2" s="8" t="s">
        <v>20</v>
      </c>
      <c r="T2" s="8"/>
    </row>
    <row r="3" spans="2:20">
      <c r="B3" s="343" t="s">
        <v>29</v>
      </c>
      <c r="C3" s="370" t="s">
        <v>57</v>
      </c>
      <c r="D3" s="371"/>
      <c r="E3" s="371"/>
      <c r="F3" s="371"/>
      <c r="G3" s="371"/>
      <c r="H3" s="371"/>
      <c r="I3" s="372"/>
      <c r="J3" s="376" t="s">
        <v>226</v>
      </c>
      <c r="K3" s="377"/>
      <c r="L3" s="378"/>
      <c r="M3" s="379" t="s">
        <v>77</v>
      </c>
      <c r="N3" s="380"/>
      <c r="O3" s="7"/>
      <c r="P3" s="342" t="s">
        <v>219</v>
      </c>
      <c r="Q3" s="48" t="s">
        <v>220</v>
      </c>
      <c r="R3" s="342">
        <v>20231228</v>
      </c>
      <c r="S3" s="342" t="s">
        <v>48</v>
      </c>
      <c r="T3" s="8"/>
    </row>
    <row r="4" spans="2:20" ht="39" thickBot="1"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5" t="s">
        <v>158</v>
      </c>
      <c r="N4" s="80" t="s">
        <v>184</v>
      </c>
      <c r="O4" s="7"/>
      <c r="P4" s="7"/>
      <c r="Q4" s="342"/>
      <c r="R4" s="342"/>
      <c r="S4" s="47"/>
    </row>
    <row r="5" spans="2:20" ht="15.95" customHeight="1" thickBot="1">
      <c r="B5" s="36" t="s">
        <v>3</v>
      </c>
      <c r="C5" s="257" t="s">
        <v>57</v>
      </c>
      <c r="D5" s="35" t="s">
        <v>214</v>
      </c>
      <c r="E5" s="71" t="s">
        <v>57</v>
      </c>
      <c r="F5" s="272" t="s">
        <v>57</v>
      </c>
      <c r="G5" s="273" t="s">
        <v>57</v>
      </c>
      <c r="H5" s="274" t="s">
        <v>57</v>
      </c>
      <c r="I5" s="71" t="s">
        <v>57</v>
      </c>
      <c r="J5" s="71" t="s">
        <v>57</v>
      </c>
      <c r="K5" s="71" t="s">
        <v>57</v>
      </c>
      <c r="L5" s="272" t="s">
        <v>57</v>
      </c>
      <c r="M5" s="71" t="s">
        <v>57</v>
      </c>
      <c r="N5" s="274" t="s">
        <v>57</v>
      </c>
      <c r="P5" t="s">
        <v>45</v>
      </c>
      <c r="R5" s="342" t="s">
        <v>231</v>
      </c>
      <c r="S5" s="47"/>
    </row>
    <row r="6" spans="2:20" ht="15.95" customHeight="1">
      <c r="B6" s="374" t="s">
        <v>215</v>
      </c>
      <c r="C6" s="16" t="s">
        <v>12</v>
      </c>
      <c r="D6" s="16" t="s">
        <v>214</v>
      </c>
      <c r="E6" s="351" t="s">
        <v>57</v>
      </c>
      <c r="F6" s="45" t="s">
        <v>57</v>
      </c>
      <c r="G6" s="18" t="s">
        <v>57</v>
      </c>
      <c r="H6" s="19" t="s">
        <v>57</v>
      </c>
      <c r="I6" s="351" t="s">
        <v>57</v>
      </c>
      <c r="J6" s="266">
        <v>4000</v>
      </c>
      <c r="K6" s="16" t="s">
        <v>57</v>
      </c>
      <c r="L6" s="45">
        <v>220</v>
      </c>
      <c r="M6" s="351" t="s">
        <v>57</v>
      </c>
      <c r="N6" s="85" t="s">
        <v>57</v>
      </c>
      <c r="R6" s="342"/>
      <c r="S6" s="47"/>
    </row>
    <row r="7" spans="2:20" ht="15.75" thickBot="1">
      <c r="B7" s="375"/>
      <c r="C7" s="22" t="s">
        <v>6</v>
      </c>
      <c r="D7" s="22" t="s">
        <v>216</v>
      </c>
      <c r="E7" s="23" t="s">
        <v>57</v>
      </c>
      <c r="F7" s="39">
        <v>101</v>
      </c>
      <c r="G7" s="25">
        <v>102.7</v>
      </c>
      <c r="H7" s="26">
        <v>5.8</v>
      </c>
      <c r="I7" s="23" t="s">
        <v>57</v>
      </c>
      <c r="J7" s="61">
        <v>4000</v>
      </c>
      <c r="K7" s="22" t="s">
        <v>57</v>
      </c>
      <c r="L7" s="271">
        <v>185</v>
      </c>
      <c r="M7" s="23" t="s">
        <v>57</v>
      </c>
      <c r="N7" s="82">
        <v>1</v>
      </c>
      <c r="P7" s="44"/>
      <c r="Q7" s="44"/>
      <c r="R7" s="44"/>
    </row>
    <row r="8" spans="2:20">
      <c r="B8" s="374" t="s">
        <v>217</v>
      </c>
      <c r="C8" s="16" t="s">
        <v>12</v>
      </c>
      <c r="D8" s="16" t="s">
        <v>218</v>
      </c>
      <c r="E8" s="351" t="s">
        <v>57</v>
      </c>
      <c r="F8" s="45" t="s">
        <v>57</v>
      </c>
      <c r="G8" s="18" t="s">
        <v>57</v>
      </c>
      <c r="H8" s="19" t="s">
        <v>57</v>
      </c>
      <c r="I8" s="351" t="s">
        <v>57</v>
      </c>
      <c r="J8" s="16">
        <v>4000</v>
      </c>
      <c r="K8" s="16" t="s">
        <v>57</v>
      </c>
      <c r="L8" s="45">
        <v>220</v>
      </c>
      <c r="M8" s="351" t="s">
        <v>57</v>
      </c>
      <c r="N8" s="85" t="s">
        <v>57</v>
      </c>
      <c r="P8" t="s">
        <v>46</v>
      </c>
      <c r="R8" s="373" t="str">
        <f>"AD 2 "&amp;P3&amp;" DATA RWY"&amp;Q3&amp;" "&amp;T3&amp;" RNP Z CODE "&amp;R3&amp;" "&amp;S3&amp;".xls"</f>
        <v>AD 2 LFMH DATA RWY17  RNP Z CODE 20231228 V1.xls</v>
      </c>
      <c r="S8" s="373"/>
      <c r="T8" s="373"/>
    </row>
    <row r="9" spans="2:20" ht="15.75" thickBot="1">
      <c r="B9" s="375"/>
      <c r="C9" s="22" t="s">
        <v>6</v>
      </c>
      <c r="D9" s="22" t="s">
        <v>216</v>
      </c>
      <c r="E9" s="23" t="s">
        <v>57</v>
      </c>
      <c r="F9" s="39">
        <v>173</v>
      </c>
      <c r="G9" s="25">
        <v>174.9</v>
      </c>
      <c r="H9" s="26">
        <v>3.5</v>
      </c>
      <c r="I9" s="23" t="s">
        <v>57</v>
      </c>
      <c r="J9" s="61">
        <v>4000</v>
      </c>
      <c r="K9" s="22" t="s">
        <v>57</v>
      </c>
      <c r="L9" s="271">
        <v>185</v>
      </c>
      <c r="M9" s="23" t="s">
        <v>57</v>
      </c>
      <c r="N9" s="82">
        <v>1</v>
      </c>
      <c r="S9" s="342"/>
      <c r="T9" s="342"/>
    </row>
    <row r="10" spans="2:20">
      <c r="B10" s="381" t="s">
        <v>8</v>
      </c>
      <c r="C10" s="16" t="s">
        <v>12</v>
      </c>
      <c r="D10" s="16" t="s">
        <v>216</v>
      </c>
      <c r="E10" s="351" t="s">
        <v>57</v>
      </c>
      <c r="F10" s="351" t="s">
        <v>57</v>
      </c>
      <c r="G10" s="351" t="s">
        <v>57</v>
      </c>
      <c r="H10" s="351" t="s">
        <v>57</v>
      </c>
      <c r="I10" s="351" t="s">
        <v>57</v>
      </c>
      <c r="J10" s="266">
        <v>4000</v>
      </c>
      <c r="K10" s="16" t="s">
        <v>57</v>
      </c>
      <c r="L10" s="45">
        <v>185</v>
      </c>
      <c r="M10" s="351" t="s">
        <v>57</v>
      </c>
      <c r="N10" s="85" t="s">
        <v>57</v>
      </c>
    </row>
    <row r="11" spans="2:20">
      <c r="B11" s="374"/>
      <c r="C11" s="29" t="s">
        <v>6</v>
      </c>
      <c r="D11" s="29" t="s">
        <v>221</v>
      </c>
      <c r="E11" s="350" t="s">
        <v>57</v>
      </c>
      <c r="F11" s="46">
        <v>173</v>
      </c>
      <c r="G11" s="31">
        <v>174.9</v>
      </c>
      <c r="H11" s="32">
        <v>5.2</v>
      </c>
      <c r="I11" s="350" t="s">
        <v>57</v>
      </c>
      <c r="J11" s="350" t="s">
        <v>57</v>
      </c>
      <c r="K11" s="350" t="s">
        <v>57</v>
      </c>
      <c r="L11" s="350" t="s">
        <v>57</v>
      </c>
      <c r="M11" s="350" t="s">
        <v>57</v>
      </c>
      <c r="N11" s="83">
        <v>1</v>
      </c>
    </row>
    <row r="12" spans="2:20">
      <c r="B12" s="374"/>
      <c r="C12" s="29" t="s">
        <v>6</v>
      </c>
      <c r="D12" s="29" t="s">
        <v>222</v>
      </c>
      <c r="E12" s="350" t="s">
        <v>1</v>
      </c>
      <c r="F12" s="46">
        <v>173</v>
      </c>
      <c r="G12" s="31">
        <v>174.9</v>
      </c>
      <c r="H12" s="32">
        <v>8.1999999999999993</v>
      </c>
      <c r="I12" s="350" t="s">
        <v>57</v>
      </c>
      <c r="J12" s="350" t="s">
        <v>57</v>
      </c>
      <c r="K12" s="350" t="s">
        <v>57</v>
      </c>
      <c r="L12" s="46">
        <v>170</v>
      </c>
      <c r="M12" s="352" t="s">
        <v>225</v>
      </c>
      <c r="N12" s="83">
        <v>0.3</v>
      </c>
    </row>
    <row r="13" spans="2:20">
      <c r="B13" s="374"/>
      <c r="C13" s="29" t="s">
        <v>6</v>
      </c>
      <c r="D13" s="53" t="s">
        <v>223</v>
      </c>
      <c r="E13" s="350" t="s">
        <v>1</v>
      </c>
      <c r="F13" s="46">
        <v>173</v>
      </c>
      <c r="G13" s="31">
        <v>174.9</v>
      </c>
      <c r="H13" s="353">
        <v>1.2</v>
      </c>
      <c r="I13" s="350" t="s">
        <v>57</v>
      </c>
      <c r="J13" s="350" t="s">
        <v>57</v>
      </c>
      <c r="K13" s="350" t="s">
        <v>57</v>
      </c>
      <c r="L13" s="46">
        <v>170</v>
      </c>
      <c r="M13" s="144" t="s">
        <v>57</v>
      </c>
      <c r="N13" s="354">
        <v>0.3</v>
      </c>
    </row>
    <row r="14" spans="2:20">
      <c r="B14" s="374"/>
      <c r="C14" s="53" t="s">
        <v>4</v>
      </c>
      <c r="D14" s="53" t="s">
        <v>224</v>
      </c>
      <c r="E14" s="63" t="s">
        <v>57</v>
      </c>
      <c r="F14" s="63" t="s">
        <v>57</v>
      </c>
      <c r="G14" s="63" t="s">
        <v>57</v>
      </c>
      <c r="H14" s="63" t="s">
        <v>57</v>
      </c>
      <c r="I14" s="63" t="s">
        <v>0</v>
      </c>
      <c r="J14" s="350" t="s">
        <v>57</v>
      </c>
      <c r="K14" s="350" t="s">
        <v>57</v>
      </c>
      <c r="L14" s="355">
        <v>170</v>
      </c>
      <c r="M14" s="144" t="s">
        <v>57</v>
      </c>
      <c r="N14" s="354">
        <v>1</v>
      </c>
      <c r="Q14" t="s">
        <v>22</v>
      </c>
      <c r="R14" t="s">
        <v>23</v>
      </c>
      <c r="S14" t="s">
        <v>24</v>
      </c>
    </row>
    <row r="15" spans="2:20" ht="15.75" thickBot="1">
      <c r="B15" s="374"/>
      <c r="C15" s="22" t="s">
        <v>6</v>
      </c>
      <c r="D15" s="22" t="s">
        <v>214</v>
      </c>
      <c r="E15" s="23" t="s">
        <v>57</v>
      </c>
      <c r="F15" s="39">
        <v>357</v>
      </c>
      <c r="G15" s="25">
        <v>358.7</v>
      </c>
      <c r="H15" s="26">
        <v>7.8</v>
      </c>
      <c r="I15" s="23" t="s">
        <v>57</v>
      </c>
      <c r="J15" s="61" t="s">
        <v>57</v>
      </c>
      <c r="K15" s="22">
        <v>5000</v>
      </c>
      <c r="L15" s="271">
        <v>220</v>
      </c>
      <c r="M15" s="23" t="s">
        <v>57</v>
      </c>
      <c r="N15" s="82">
        <v>1</v>
      </c>
      <c r="Q15" t="s">
        <v>25</v>
      </c>
      <c r="R15" t="s">
        <v>26</v>
      </c>
      <c r="S15" t="s">
        <v>24</v>
      </c>
    </row>
    <row r="16" spans="2:20">
      <c r="B16" s="349"/>
      <c r="Q16" s="9" t="s">
        <v>27</v>
      </c>
      <c r="S16" t="s">
        <v>28</v>
      </c>
    </row>
  </sheetData>
  <mergeCells count="8">
    <mergeCell ref="B10:B15"/>
    <mergeCell ref="R8:T8"/>
    <mergeCell ref="B2:N2"/>
    <mergeCell ref="C3:I3"/>
    <mergeCell ref="J3:L3"/>
    <mergeCell ref="M3:N3"/>
    <mergeCell ref="B6:B7"/>
    <mergeCell ref="B8:B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"/>
  <sheetViews>
    <sheetView zoomScale="130" zoomScaleNormal="130" workbookViewId="0">
      <selection activeCell="T19" sqref="T19"/>
    </sheetView>
  </sheetViews>
  <sheetFormatPr baseColWidth="10" defaultRowHeight="15"/>
  <cols>
    <col min="1" max="1" width="3.4257812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bestFit="1" customWidth="1"/>
    <col min="20" max="20" width="27.85546875" customWidth="1"/>
  </cols>
  <sheetData>
    <row r="1" spans="1:20">
      <c r="B1" s="1"/>
      <c r="C1" s="1"/>
      <c r="D1" s="1"/>
      <c r="E1" s="3"/>
      <c r="F1" s="6"/>
      <c r="G1" s="1"/>
      <c r="H1" s="5"/>
      <c r="I1" s="4"/>
      <c r="J1" s="6"/>
      <c r="K1" s="3"/>
      <c r="L1" s="2"/>
      <c r="M1" s="3"/>
      <c r="N1" s="3"/>
    </row>
    <row r="2" spans="1:20">
      <c r="A2" s="7"/>
      <c r="B2" s="367" t="s">
        <v>167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1:20">
      <c r="A3" s="7"/>
      <c r="B3" s="12" t="s">
        <v>29</v>
      </c>
      <c r="C3" s="370" t="s">
        <v>78</v>
      </c>
      <c r="D3" s="371"/>
      <c r="E3" s="371"/>
      <c r="F3" s="371"/>
      <c r="G3" s="371"/>
      <c r="H3" s="371"/>
      <c r="I3" s="372"/>
      <c r="J3" s="376" t="s">
        <v>195</v>
      </c>
      <c r="K3" s="377"/>
      <c r="L3" s="378"/>
      <c r="M3" s="379" t="s">
        <v>77</v>
      </c>
      <c r="N3" s="380"/>
      <c r="O3" s="7"/>
      <c r="P3" s="11" t="s">
        <v>72</v>
      </c>
      <c r="Q3" s="48" t="s">
        <v>73</v>
      </c>
      <c r="R3" s="11">
        <v>20190523</v>
      </c>
      <c r="S3" s="11" t="s">
        <v>48</v>
      </c>
      <c r="T3" s="8"/>
    </row>
    <row r="4" spans="1:20" ht="39" thickBot="1">
      <c r="A4" s="7"/>
      <c r="B4" s="13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5" t="s">
        <v>158</v>
      </c>
      <c r="N4" s="80" t="s">
        <v>184</v>
      </c>
      <c r="O4" s="7"/>
      <c r="P4" s="7"/>
      <c r="Q4" s="11"/>
      <c r="R4" s="11"/>
      <c r="S4" s="47"/>
    </row>
    <row r="5" spans="1:20" ht="15.75" thickBot="1">
      <c r="A5" s="7"/>
      <c r="B5" s="36" t="s">
        <v>3</v>
      </c>
      <c r="C5" s="66" t="s">
        <v>57</v>
      </c>
      <c r="D5" s="35" t="s">
        <v>70</v>
      </c>
      <c r="E5" s="66" t="s">
        <v>57</v>
      </c>
      <c r="F5" s="287" t="s">
        <v>57</v>
      </c>
      <c r="G5" s="288" t="s">
        <v>57</v>
      </c>
      <c r="H5" s="290" t="s">
        <v>57</v>
      </c>
      <c r="I5" s="66" t="s">
        <v>57</v>
      </c>
      <c r="J5" s="66" t="s">
        <v>57</v>
      </c>
      <c r="K5" s="66" t="s">
        <v>57</v>
      </c>
      <c r="L5" s="287" t="s">
        <v>57</v>
      </c>
      <c r="M5" s="66" t="s">
        <v>57</v>
      </c>
      <c r="N5" s="290" t="s">
        <v>57</v>
      </c>
      <c r="O5" s="7"/>
      <c r="P5" s="7"/>
      <c r="Q5" s="11"/>
      <c r="R5" s="11"/>
      <c r="S5" s="11"/>
    </row>
    <row r="6" spans="1:20">
      <c r="B6" s="374" t="s">
        <v>59</v>
      </c>
      <c r="C6" s="53" t="s">
        <v>12</v>
      </c>
      <c r="D6" s="49" t="s">
        <v>49</v>
      </c>
      <c r="E6" s="50" t="s">
        <v>57</v>
      </c>
      <c r="F6" s="69" t="s">
        <v>57</v>
      </c>
      <c r="G6" s="68" t="s">
        <v>57</v>
      </c>
      <c r="H6" s="291" t="s">
        <v>57</v>
      </c>
      <c r="I6" s="68" t="s">
        <v>57</v>
      </c>
      <c r="J6" s="51" t="s">
        <v>57</v>
      </c>
      <c r="K6" s="52" t="s">
        <v>57</v>
      </c>
      <c r="L6" s="69" t="s">
        <v>57</v>
      </c>
      <c r="M6" s="68" t="s">
        <v>57</v>
      </c>
      <c r="N6" s="88" t="s">
        <v>57</v>
      </c>
      <c r="P6" t="s">
        <v>45</v>
      </c>
      <c r="R6" s="11" t="s">
        <v>231</v>
      </c>
    </row>
    <row r="7" spans="1:20">
      <c r="B7" s="374"/>
      <c r="C7" s="29" t="s">
        <v>6</v>
      </c>
      <c r="D7" s="29" t="s">
        <v>50</v>
      </c>
      <c r="E7" s="12" t="s">
        <v>57</v>
      </c>
      <c r="F7" s="46">
        <v>263</v>
      </c>
      <c r="G7" s="31">
        <v>263.8</v>
      </c>
      <c r="H7" s="32">
        <v>13.3</v>
      </c>
      <c r="I7" s="12" t="s">
        <v>57</v>
      </c>
      <c r="J7" s="31" t="s">
        <v>57</v>
      </c>
      <c r="K7" s="34" t="s">
        <v>57</v>
      </c>
      <c r="L7" s="46" t="s">
        <v>57</v>
      </c>
      <c r="M7" s="67" t="s">
        <v>57</v>
      </c>
      <c r="N7" s="83">
        <v>1</v>
      </c>
      <c r="P7" s="44"/>
      <c r="Q7" s="44"/>
      <c r="R7" s="44"/>
    </row>
    <row r="8" spans="1:20">
      <c r="B8" s="374"/>
      <c r="C8" s="29" t="s">
        <v>6</v>
      </c>
      <c r="D8" s="29" t="s">
        <v>51</v>
      </c>
      <c r="E8" s="12" t="s">
        <v>57</v>
      </c>
      <c r="F8" s="46">
        <v>356</v>
      </c>
      <c r="G8" s="31">
        <v>356.9</v>
      </c>
      <c r="H8" s="32">
        <v>7.7</v>
      </c>
      <c r="I8" s="12" t="s">
        <v>0</v>
      </c>
      <c r="J8" s="31" t="s">
        <v>57</v>
      </c>
      <c r="K8" s="34" t="s">
        <v>57</v>
      </c>
      <c r="L8" s="46" t="s">
        <v>57</v>
      </c>
      <c r="M8" s="67" t="s">
        <v>57</v>
      </c>
      <c r="N8" s="83">
        <v>1</v>
      </c>
      <c r="P8" t="s">
        <v>46</v>
      </c>
      <c r="R8" s="373" t="str">
        <f>"AD 2 "&amp;P3&amp;" DATA RWY"&amp;Q3&amp;" "&amp;T3&amp;" INA RNAV CODE "&amp;R3&amp;" "&amp;S3&amp;".xls"</f>
        <v>AD 2 LFML DATA RWY13L  INA RNAV CODE 20190523 V1.xls</v>
      </c>
      <c r="S8" s="373"/>
      <c r="T8" s="373"/>
    </row>
    <row r="9" spans="1:20">
      <c r="B9" s="374"/>
      <c r="C9" s="29" t="s">
        <v>6</v>
      </c>
      <c r="D9" s="29" t="s">
        <v>52</v>
      </c>
      <c r="E9" s="12" t="s">
        <v>57</v>
      </c>
      <c r="F9" s="46">
        <v>1</v>
      </c>
      <c r="G9" s="31">
        <v>2</v>
      </c>
      <c r="H9" s="32">
        <v>6</v>
      </c>
      <c r="I9" s="12" t="s">
        <v>57</v>
      </c>
      <c r="J9" s="29">
        <v>7000</v>
      </c>
      <c r="K9" s="34" t="s">
        <v>57</v>
      </c>
      <c r="L9" s="46" t="s">
        <v>57</v>
      </c>
      <c r="M9" s="67" t="s">
        <v>57</v>
      </c>
      <c r="N9" s="83">
        <v>1</v>
      </c>
    </row>
    <row r="10" spans="1:20">
      <c r="B10" s="374"/>
      <c r="C10" s="29" t="s">
        <v>6</v>
      </c>
      <c r="D10" s="29" t="s">
        <v>53</v>
      </c>
      <c r="E10" s="12" t="s">
        <v>57</v>
      </c>
      <c r="F10" s="46">
        <v>315</v>
      </c>
      <c r="G10" s="31">
        <v>315.89999999999998</v>
      </c>
      <c r="H10" s="32">
        <v>5.3</v>
      </c>
      <c r="I10" s="12" t="s">
        <v>57</v>
      </c>
      <c r="J10" s="29">
        <v>5000</v>
      </c>
      <c r="K10" s="29">
        <v>5000</v>
      </c>
      <c r="L10" s="46" t="s">
        <v>57</v>
      </c>
      <c r="M10" s="67" t="s">
        <v>57</v>
      </c>
      <c r="N10" s="83">
        <v>1</v>
      </c>
      <c r="R10" s="373"/>
      <c r="S10" s="373"/>
      <c r="T10" s="373"/>
    </row>
    <row r="11" spans="1:20">
      <c r="B11" s="374"/>
      <c r="C11" s="29" t="s">
        <v>6</v>
      </c>
      <c r="D11" s="29" t="s">
        <v>54</v>
      </c>
      <c r="E11" s="12" t="s">
        <v>57</v>
      </c>
      <c r="F11" s="46">
        <v>315</v>
      </c>
      <c r="G11" s="31">
        <v>315.8</v>
      </c>
      <c r="H11" s="32">
        <v>7</v>
      </c>
      <c r="I11" s="12" t="s">
        <v>57</v>
      </c>
      <c r="J11" s="31" t="s">
        <v>57</v>
      </c>
      <c r="K11" s="34" t="s">
        <v>57</v>
      </c>
      <c r="L11" s="46">
        <v>210</v>
      </c>
      <c r="M11" s="67" t="s">
        <v>57</v>
      </c>
      <c r="N11" s="83">
        <v>1</v>
      </c>
    </row>
    <row r="12" spans="1:20">
      <c r="B12" s="374"/>
      <c r="C12" s="29" t="s">
        <v>6</v>
      </c>
      <c r="D12" s="29" t="s">
        <v>55</v>
      </c>
      <c r="E12" s="12" t="s">
        <v>57</v>
      </c>
      <c r="F12" s="46">
        <v>59</v>
      </c>
      <c r="G12" s="31">
        <v>59.8</v>
      </c>
      <c r="H12" s="32">
        <v>3</v>
      </c>
      <c r="I12" s="12" t="s">
        <v>0</v>
      </c>
      <c r="J12" s="29">
        <v>5000</v>
      </c>
      <c r="K12" s="29">
        <v>5000</v>
      </c>
      <c r="L12" s="46" t="s">
        <v>57</v>
      </c>
      <c r="M12" s="67" t="s">
        <v>57</v>
      </c>
      <c r="N12" s="83">
        <v>1</v>
      </c>
      <c r="Q12" t="s">
        <v>22</v>
      </c>
      <c r="R12" t="s">
        <v>23</v>
      </c>
      <c r="S12" t="s">
        <v>24</v>
      </c>
    </row>
    <row r="13" spans="1:20" ht="15.75" thickBot="1">
      <c r="B13" s="375"/>
      <c r="C13" s="54" t="s">
        <v>6</v>
      </c>
      <c r="D13" s="54" t="s">
        <v>56</v>
      </c>
      <c r="E13" s="55" t="s">
        <v>57</v>
      </c>
      <c r="F13" s="56">
        <v>59</v>
      </c>
      <c r="G13" s="57">
        <v>59.9</v>
      </c>
      <c r="H13" s="58">
        <v>2.7</v>
      </c>
      <c r="I13" s="55" t="s">
        <v>57</v>
      </c>
      <c r="J13" s="55">
        <v>4000</v>
      </c>
      <c r="K13" s="59" t="s">
        <v>57</v>
      </c>
      <c r="L13" s="270">
        <v>185</v>
      </c>
      <c r="M13" s="70" t="s">
        <v>57</v>
      </c>
      <c r="N13" s="87">
        <v>1</v>
      </c>
      <c r="Q13" t="s">
        <v>25</v>
      </c>
      <c r="R13" t="s">
        <v>26</v>
      </c>
      <c r="S13" t="s">
        <v>24</v>
      </c>
    </row>
    <row r="14" spans="1:20">
      <c r="B14" s="381" t="s">
        <v>69</v>
      </c>
      <c r="C14" s="53" t="s">
        <v>12</v>
      </c>
      <c r="D14" s="49" t="s">
        <v>70</v>
      </c>
      <c r="E14" s="50" t="s">
        <v>57</v>
      </c>
      <c r="F14" s="69" t="s">
        <v>57</v>
      </c>
      <c r="G14" s="289" t="s">
        <v>57</v>
      </c>
      <c r="H14" s="291" t="s">
        <v>57</v>
      </c>
      <c r="I14" s="50" t="s">
        <v>57</v>
      </c>
      <c r="J14" s="69" t="s">
        <v>57</v>
      </c>
      <c r="K14" s="52" t="s">
        <v>57</v>
      </c>
      <c r="L14" s="292" t="s">
        <v>57</v>
      </c>
      <c r="M14" s="69" t="s">
        <v>57</v>
      </c>
      <c r="N14" s="88" t="s">
        <v>57</v>
      </c>
      <c r="Q14" s="9" t="s">
        <v>27</v>
      </c>
      <c r="S14" t="s">
        <v>28</v>
      </c>
    </row>
    <row r="15" spans="1:20">
      <c r="B15" s="374"/>
      <c r="C15" s="29" t="s">
        <v>6</v>
      </c>
      <c r="D15" s="29" t="s">
        <v>51</v>
      </c>
      <c r="E15" s="12" t="s">
        <v>57</v>
      </c>
      <c r="F15" s="46">
        <v>43</v>
      </c>
      <c r="G15" s="31">
        <v>43.9</v>
      </c>
      <c r="H15" s="32">
        <v>15.6</v>
      </c>
      <c r="I15" s="12" t="s">
        <v>57</v>
      </c>
      <c r="J15" s="31" t="s">
        <v>57</v>
      </c>
      <c r="K15" s="34" t="s">
        <v>57</v>
      </c>
      <c r="L15" s="46" t="s">
        <v>57</v>
      </c>
      <c r="M15" s="67" t="s">
        <v>57</v>
      </c>
      <c r="N15" s="83">
        <v>1</v>
      </c>
    </row>
    <row r="16" spans="1:20">
      <c r="B16" s="374"/>
      <c r="C16" s="29" t="s">
        <v>6</v>
      </c>
      <c r="D16" s="29" t="s">
        <v>52</v>
      </c>
      <c r="E16" s="12" t="s">
        <v>57</v>
      </c>
      <c r="F16" s="46">
        <v>1</v>
      </c>
      <c r="G16" s="31">
        <v>2</v>
      </c>
      <c r="H16" s="32">
        <v>6</v>
      </c>
      <c r="I16" s="12" t="s">
        <v>57</v>
      </c>
      <c r="J16" s="29">
        <v>7000</v>
      </c>
      <c r="K16" s="34" t="s">
        <v>57</v>
      </c>
      <c r="L16" s="46" t="s">
        <v>57</v>
      </c>
      <c r="M16" s="67" t="s">
        <v>57</v>
      </c>
      <c r="N16" s="83">
        <v>1</v>
      </c>
    </row>
    <row r="17" spans="2:14">
      <c r="B17" s="374"/>
      <c r="C17" s="29" t="s">
        <v>6</v>
      </c>
      <c r="D17" s="29" t="s">
        <v>71</v>
      </c>
      <c r="E17" s="12" t="s">
        <v>57</v>
      </c>
      <c r="F17" s="46">
        <v>315</v>
      </c>
      <c r="G17" s="31">
        <v>315.89999999999998</v>
      </c>
      <c r="H17" s="32">
        <v>5.3</v>
      </c>
      <c r="I17" s="12" t="s">
        <v>57</v>
      </c>
      <c r="J17" s="29">
        <v>5000</v>
      </c>
      <c r="K17" s="29">
        <v>5000</v>
      </c>
      <c r="L17" s="46" t="s">
        <v>57</v>
      </c>
      <c r="M17" s="67" t="s">
        <v>57</v>
      </c>
      <c r="N17" s="83">
        <v>1</v>
      </c>
    </row>
    <row r="18" spans="2:14">
      <c r="B18" s="374"/>
      <c r="C18" s="29" t="s">
        <v>6</v>
      </c>
      <c r="D18" s="29" t="s">
        <v>54</v>
      </c>
      <c r="E18" s="12" t="s">
        <v>57</v>
      </c>
      <c r="F18" s="46">
        <v>315</v>
      </c>
      <c r="G18" s="31">
        <v>315.8</v>
      </c>
      <c r="H18" s="32">
        <v>7</v>
      </c>
      <c r="I18" s="12" t="s">
        <v>57</v>
      </c>
      <c r="J18" s="31" t="s">
        <v>57</v>
      </c>
      <c r="K18" s="34" t="s">
        <v>57</v>
      </c>
      <c r="L18" s="46">
        <v>210</v>
      </c>
      <c r="M18" s="67" t="s">
        <v>57</v>
      </c>
      <c r="N18" s="83">
        <v>1</v>
      </c>
    </row>
    <row r="19" spans="2:14">
      <c r="B19" s="374"/>
      <c r="C19" s="29" t="s">
        <v>6</v>
      </c>
      <c r="D19" s="29" t="s">
        <v>55</v>
      </c>
      <c r="E19" s="12" t="s">
        <v>57</v>
      </c>
      <c r="F19" s="46">
        <v>59</v>
      </c>
      <c r="G19" s="31">
        <v>59.8</v>
      </c>
      <c r="H19" s="32">
        <v>3</v>
      </c>
      <c r="I19" s="12" t="s">
        <v>0</v>
      </c>
      <c r="J19" s="29">
        <v>5000</v>
      </c>
      <c r="K19" s="29">
        <v>5000</v>
      </c>
      <c r="L19" s="46" t="s">
        <v>57</v>
      </c>
      <c r="M19" s="67" t="s">
        <v>57</v>
      </c>
      <c r="N19" s="83">
        <v>1</v>
      </c>
    </row>
    <row r="20" spans="2:14">
      <c r="B20" s="383"/>
      <c r="C20" s="29" t="s">
        <v>6</v>
      </c>
      <c r="D20" s="29" t="s">
        <v>56</v>
      </c>
      <c r="E20" s="17" t="s">
        <v>57</v>
      </c>
      <c r="F20" s="40">
        <v>59</v>
      </c>
      <c r="G20" s="18">
        <v>59.9</v>
      </c>
      <c r="H20" s="19">
        <v>2.7</v>
      </c>
      <c r="I20" s="17" t="s">
        <v>57</v>
      </c>
      <c r="J20" s="17">
        <v>4000</v>
      </c>
      <c r="K20" s="21" t="s">
        <v>57</v>
      </c>
      <c r="L20" s="45">
        <v>185</v>
      </c>
      <c r="M20" s="67" t="s">
        <v>57</v>
      </c>
      <c r="N20" s="83">
        <v>1</v>
      </c>
    </row>
  </sheetData>
  <mergeCells count="8">
    <mergeCell ref="B14:B20"/>
    <mergeCell ref="R8:T8"/>
    <mergeCell ref="R10:T10"/>
    <mergeCell ref="B2:N2"/>
    <mergeCell ref="C3:I3"/>
    <mergeCell ref="J3:L3"/>
    <mergeCell ref="M3:N3"/>
    <mergeCell ref="B6:B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zoomScale="140" zoomScaleNormal="140" workbookViewId="0">
      <selection activeCell="M28" sqref="M28"/>
    </sheetView>
  </sheetViews>
  <sheetFormatPr baseColWidth="10" defaultRowHeight="15"/>
  <cols>
    <col min="1" max="1" width="3.140625" customWidth="1"/>
    <col min="2" max="2" width="8.85546875" customWidth="1"/>
    <col min="3" max="3" width="10.5703125" customWidth="1"/>
    <col min="4" max="9" width="8.85546875" customWidth="1"/>
    <col min="10" max="11" width="9.85546875" customWidth="1"/>
    <col min="12" max="13" width="8.85546875" customWidth="1"/>
    <col min="14" max="14" width="10.5703125" customWidth="1"/>
    <col min="17" max="17" width="12.140625" customWidth="1"/>
    <col min="20" max="20" width="31.5703125" customWidth="1"/>
  </cols>
  <sheetData>
    <row r="1" spans="1:20">
      <c r="B1" s="1"/>
      <c r="C1" s="1"/>
      <c r="D1" s="1"/>
      <c r="E1" s="3"/>
      <c r="F1" s="6"/>
      <c r="G1" s="1"/>
      <c r="H1" s="5"/>
      <c r="I1" s="4"/>
      <c r="J1" s="6"/>
      <c r="K1" s="3"/>
      <c r="L1" s="2"/>
      <c r="M1" s="3"/>
      <c r="N1" s="3"/>
    </row>
    <row r="2" spans="1:20">
      <c r="A2" s="7"/>
      <c r="B2" s="367" t="s">
        <v>185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  <c r="O2" s="7"/>
      <c r="P2" s="11" t="s">
        <v>18</v>
      </c>
      <c r="Q2" s="43" t="s">
        <v>43</v>
      </c>
      <c r="R2" s="8" t="s">
        <v>19</v>
      </c>
      <c r="S2" s="8" t="s">
        <v>20</v>
      </c>
      <c r="T2" s="8"/>
    </row>
    <row r="3" spans="1:20">
      <c r="A3" s="7"/>
      <c r="B3" s="12" t="s">
        <v>29</v>
      </c>
      <c r="C3" s="370" t="s">
        <v>57</v>
      </c>
      <c r="D3" s="371"/>
      <c r="E3" s="371"/>
      <c r="F3" s="371"/>
      <c r="G3" s="371"/>
      <c r="H3" s="371"/>
      <c r="I3" s="372"/>
      <c r="J3" s="376" t="s">
        <v>186</v>
      </c>
      <c r="K3" s="377"/>
      <c r="L3" s="378"/>
      <c r="M3" s="379" t="s">
        <v>77</v>
      </c>
      <c r="N3" s="380"/>
      <c r="O3" s="7"/>
      <c r="P3" s="11" t="s">
        <v>192</v>
      </c>
      <c r="Q3" s="48" t="s">
        <v>193</v>
      </c>
      <c r="R3" s="11">
        <v>20230323</v>
      </c>
      <c r="S3" s="11" t="s">
        <v>48</v>
      </c>
      <c r="T3" s="8"/>
    </row>
    <row r="4" spans="1:20" ht="39" thickBot="1">
      <c r="A4" s="7"/>
      <c r="B4" s="265" t="s">
        <v>17</v>
      </c>
      <c r="C4" s="13" t="s">
        <v>31</v>
      </c>
      <c r="D4" s="13" t="s">
        <v>32</v>
      </c>
      <c r="E4" s="13" t="s">
        <v>16</v>
      </c>
      <c r="F4" s="13" t="s">
        <v>33</v>
      </c>
      <c r="G4" s="14" t="s">
        <v>34</v>
      </c>
      <c r="H4" s="13" t="s">
        <v>42</v>
      </c>
      <c r="I4" s="13" t="s">
        <v>35</v>
      </c>
      <c r="J4" s="13" t="s">
        <v>36</v>
      </c>
      <c r="K4" s="13" t="s">
        <v>38</v>
      </c>
      <c r="L4" s="13" t="s">
        <v>37</v>
      </c>
      <c r="M4" s="15" t="s">
        <v>158</v>
      </c>
      <c r="N4" s="80" t="s">
        <v>184</v>
      </c>
      <c r="O4" s="7"/>
      <c r="P4" s="7"/>
      <c r="Q4" s="11"/>
      <c r="R4" s="11"/>
      <c r="S4" s="47"/>
    </row>
    <row r="5" spans="1:20">
      <c r="A5" s="7"/>
      <c r="B5" s="384" t="s">
        <v>8</v>
      </c>
      <c r="C5" s="16" t="s">
        <v>12</v>
      </c>
      <c r="D5" s="16" t="s">
        <v>187</v>
      </c>
      <c r="E5" s="17" t="s">
        <v>57</v>
      </c>
      <c r="F5" s="258" t="s">
        <v>57</v>
      </c>
      <c r="G5" s="293" t="s">
        <v>57</v>
      </c>
      <c r="H5" s="259" t="s">
        <v>57</v>
      </c>
      <c r="I5" s="258" t="s">
        <v>57</v>
      </c>
      <c r="J5" s="266">
        <v>4000</v>
      </c>
      <c r="K5" s="21" t="s">
        <v>57</v>
      </c>
      <c r="L5" s="16" t="s">
        <v>57</v>
      </c>
      <c r="M5" s="258" t="s">
        <v>57</v>
      </c>
      <c r="N5" s="294" t="s">
        <v>57</v>
      </c>
      <c r="O5" s="7"/>
      <c r="P5" s="7"/>
      <c r="Q5" s="11"/>
      <c r="R5" s="11"/>
      <c r="S5" s="47"/>
    </row>
    <row r="6" spans="1:20">
      <c r="B6" s="384"/>
      <c r="C6" s="29" t="s">
        <v>6</v>
      </c>
      <c r="D6" s="29" t="s">
        <v>188</v>
      </c>
      <c r="E6" s="12" t="s">
        <v>57</v>
      </c>
      <c r="F6" s="46">
        <v>84</v>
      </c>
      <c r="G6" s="31">
        <v>85</v>
      </c>
      <c r="H6" s="32">
        <v>5.4</v>
      </c>
      <c r="I6" s="12" t="s">
        <v>57</v>
      </c>
      <c r="J6" s="62">
        <v>4000</v>
      </c>
      <c r="K6" s="29">
        <v>4000</v>
      </c>
      <c r="L6" s="29" t="s">
        <v>57</v>
      </c>
      <c r="M6" s="67" t="s">
        <v>57</v>
      </c>
      <c r="N6" s="83">
        <v>1</v>
      </c>
      <c r="P6" s="7"/>
      <c r="Q6" s="11"/>
      <c r="R6" s="11"/>
      <c r="S6" s="11"/>
    </row>
    <row r="7" spans="1:20">
      <c r="B7" s="384"/>
      <c r="C7" s="29" t="s">
        <v>6</v>
      </c>
      <c r="D7" s="29" t="s">
        <v>189</v>
      </c>
      <c r="E7" s="12" t="s">
        <v>1</v>
      </c>
      <c r="F7" s="46">
        <v>84</v>
      </c>
      <c r="G7" s="31">
        <v>85.1</v>
      </c>
      <c r="H7" s="32">
        <v>11.2</v>
      </c>
      <c r="I7" s="12" t="s">
        <v>57</v>
      </c>
      <c r="J7" s="33" t="s">
        <v>57</v>
      </c>
      <c r="K7" s="34" t="s">
        <v>57</v>
      </c>
      <c r="L7" s="29" t="s">
        <v>57</v>
      </c>
      <c r="M7" s="62" t="s">
        <v>232</v>
      </c>
      <c r="N7" s="83">
        <v>0.3</v>
      </c>
      <c r="P7" t="s">
        <v>45</v>
      </c>
      <c r="R7" s="11" t="s">
        <v>231</v>
      </c>
    </row>
    <row r="8" spans="1:20">
      <c r="B8" s="384"/>
      <c r="C8" s="29" t="s">
        <v>6</v>
      </c>
      <c r="D8" s="29" t="s">
        <v>190</v>
      </c>
      <c r="E8" s="12" t="s">
        <v>57</v>
      </c>
      <c r="F8" s="46">
        <v>84</v>
      </c>
      <c r="G8" s="31">
        <v>85.3</v>
      </c>
      <c r="H8" s="32">
        <v>6.7</v>
      </c>
      <c r="I8" s="12" t="s">
        <v>57</v>
      </c>
      <c r="J8" s="33" t="s">
        <v>57</v>
      </c>
      <c r="K8" s="34" t="s">
        <v>57</v>
      </c>
      <c r="L8" s="29" t="s">
        <v>57</v>
      </c>
      <c r="M8" s="267" t="s">
        <v>57</v>
      </c>
      <c r="N8" s="83">
        <v>1</v>
      </c>
      <c r="P8" s="44"/>
      <c r="Q8" s="44"/>
      <c r="R8" s="44"/>
    </row>
    <row r="9" spans="1:20">
      <c r="B9" s="384"/>
      <c r="C9" s="29" t="s">
        <v>6</v>
      </c>
      <c r="D9" s="29" t="s">
        <v>191</v>
      </c>
      <c r="E9" s="12" t="s">
        <v>57</v>
      </c>
      <c r="F9" s="41">
        <v>51</v>
      </c>
      <c r="G9" s="31">
        <v>52</v>
      </c>
      <c r="H9" s="32">
        <v>12.6</v>
      </c>
      <c r="I9" s="12" t="s">
        <v>57</v>
      </c>
      <c r="J9" s="34" t="s">
        <v>57</v>
      </c>
      <c r="K9" s="34" t="s">
        <v>57</v>
      </c>
      <c r="L9" s="29" t="s">
        <v>57</v>
      </c>
      <c r="M9" s="267" t="s">
        <v>57</v>
      </c>
      <c r="N9" s="83">
        <v>1</v>
      </c>
      <c r="P9" s="44"/>
      <c r="Q9" s="44"/>
      <c r="R9" s="44"/>
    </row>
    <row r="10" spans="1:20">
      <c r="B10" s="65"/>
      <c r="C10" s="245"/>
      <c r="D10" s="245"/>
      <c r="E10" s="65"/>
      <c r="F10" s="249"/>
      <c r="G10" s="250"/>
      <c r="H10" s="251"/>
      <c r="I10" s="65"/>
      <c r="J10" s="252"/>
      <c r="K10" s="248"/>
      <c r="L10" s="245"/>
      <c r="M10" s="247"/>
      <c r="N10" s="201"/>
      <c r="P10" t="s">
        <v>46</v>
      </c>
      <c r="R10" s="382" t="str">
        <f>"AD 2 "&amp;P3&amp;" DATA RWY"&amp;Q3&amp;" "&amp;T3&amp;" FNA RNP CODE "&amp;R3&amp;" "&amp;S3&amp;".xls"</f>
        <v>AD 2 LFPG DATA RWY09R  FNA RNP CODE 20230323 V1.xls</v>
      </c>
      <c r="S10" s="382"/>
      <c r="T10" s="382"/>
    </row>
    <row r="11" spans="1:20">
      <c r="B11" s="65"/>
      <c r="C11" s="245"/>
      <c r="D11" s="245"/>
      <c r="E11" s="65"/>
      <c r="F11" s="246"/>
      <c r="G11" s="246"/>
      <c r="H11" s="246"/>
      <c r="I11" s="65"/>
      <c r="J11" s="248"/>
      <c r="K11" s="248"/>
      <c r="L11" s="245"/>
      <c r="M11" s="253"/>
      <c r="N11" s="254"/>
    </row>
    <row r="12" spans="1:20">
      <c r="B12" s="65"/>
      <c r="C12" s="245"/>
      <c r="D12" s="245"/>
      <c r="E12" s="65"/>
      <c r="F12" s="255"/>
      <c r="G12" s="250"/>
      <c r="H12" s="251"/>
      <c r="I12" s="65"/>
      <c r="J12" s="252"/>
      <c r="K12" s="245"/>
      <c r="L12" s="245"/>
      <c r="M12" s="244"/>
      <c r="N12" s="254"/>
      <c r="R12" s="373"/>
      <c r="S12" s="373"/>
      <c r="T12" s="373"/>
    </row>
    <row r="14" spans="1:20">
      <c r="Q14" t="s">
        <v>22</v>
      </c>
      <c r="R14" t="s">
        <v>23</v>
      </c>
      <c r="S14" t="s">
        <v>24</v>
      </c>
    </row>
    <row r="15" spans="1:20">
      <c r="Q15" t="s">
        <v>25</v>
      </c>
      <c r="R15" t="s">
        <v>26</v>
      </c>
      <c r="S15" t="s">
        <v>24</v>
      </c>
    </row>
    <row r="16" spans="1:20">
      <c r="Q16" s="9" t="s">
        <v>27</v>
      </c>
      <c r="S16" t="s">
        <v>28</v>
      </c>
    </row>
  </sheetData>
  <mergeCells count="7">
    <mergeCell ref="R12:T12"/>
    <mergeCell ref="R10:T10"/>
    <mergeCell ref="B2:N2"/>
    <mergeCell ref="C3:I3"/>
    <mergeCell ref="J3:L3"/>
    <mergeCell ref="M3:N3"/>
    <mergeCell ref="B5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6"/>
  <sheetViews>
    <sheetView zoomScale="140" zoomScaleNormal="140" workbookViewId="0">
      <selection activeCell="S25" sqref="S25"/>
    </sheetView>
  </sheetViews>
  <sheetFormatPr baseColWidth="10" defaultRowHeight="15"/>
  <cols>
    <col min="1" max="1" width="8.85546875" customWidth="1"/>
    <col min="2" max="2" width="10.5703125" customWidth="1"/>
    <col min="3" max="8" width="8.85546875" customWidth="1"/>
    <col min="9" max="10" width="9.85546875" customWidth="1"/>
    <col min="11" max="12" width="8.85546875" customWidth="1"/>
    <col min="13" max="13" width="10.5703125" customWidth="1"/>
    <col min="16" max="16" width="12.140625" customWidth="1"/>
    <col min="19" max="19" width="31.5703125" customWidth="1"/>
  </cols>
  <sheetData>
    <row r="1" spans="1:19">
      <c r="A1" s="367" t="s">
        <v>103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9">
      <c r="A2" s="12" t="s">
        <v>29</v>
      </c>
      <c r="B2" s="415" t="s">
        <v>57</v>
      </c>
      <c r="C2" s="371"/>
      <c r="D2" s="371"/>
      <c r="E2" s="371"/>
      <c r="F2" s="371"/>
      <c r="G2" s="371"/>
      <c r="H2" s="372"/>
      <c r="I2" s="376" t="s">
        <v>104</v>
      </c>
      <c r="J2" s="377"/>
      <c r="K2" s="378"/>
      <c r="L2" s="416" t="s">
        <v>77</v>
      </c>
      <c r="M2" s="416"/>
      <c r="O2" s="11" t="s">
        <v>18</v>
      </c>
      <c r="P2" s="43" t="s">
        <v>43</v>
      </c>
      <c r="Q2" s="8" t="s">
        <v>19</v>
      </c>
      <c r="R2" s="8" t="s">
        <v>20</v>
      </c>
      <c r="S2" s="8"/>
    </row>
    <row r="3" spans="1:19" ht="39" thickBot="1">
      <c r="A3" s="13" t="s">
        <v>17</v>
      </c>
      <c r="B3" s="13" t="s">
        <v>31</v>
      </c>
      <c r="C3" s="13" t="s">
        <v>32</v>
      </c>
      <c r="D3" s="13" t="s">
        <v>16</v>
      </c>
      <c r="E3" s="13" t="s">
        <v>33</v>
      </c>
      <c r="F3" s="14" t="s">
        <v>34</v>
      </c>
      <c r="G3" s="13" t="s">
        <v>42</v>
      </c>
      <c r="H3" s="13" t="s">
        <v>35</v>
      </c>
      <c r="I3" s="13" t="s">
        <v>36</v>
      </c>
      <c r="J3" s="13" t="s">
        <v>38</v>
      </c>
      <c r="K3" s="13" t="s">
        <v>37</v>
      </c>
      <c r="L3" s="15" t="s">
        <v>158</v>
      </c>
      <c r="M3" s="80" t="s">
        <v>184</v>
      </c>
      <c r="O3" s="11" t="s">
        <v>118</v>
      </c>
      <c r="P3" s="107" t="s">
        <v>119</v>
      </c>
      <c r="Q3" s="11">
        <v>20220920</v>
      </c>
      <c r="R3" s="11" t="s">
        <v>48</v>
      </c>
      <c r="S3" s="8"/>
    </row>
    <row r="4" spans="1:19">
      <c r="A4" s="412" t="s">
        <v>3</v>
      </c>
      <c r="B4" s="91" t="s">
        <v>57</v>
      </c>
      <c r="C4" s="92" t="s">
        <v>105</v>
      </c>
      <c r="D4" s="91" t="s">
        <v>57</v>
      </c>
      <c r="E4" s="295" t="s">
        <v>57</v>
      </c>
      <c r="F4" s="299" t="s">
        <v>57</v>
      </c>
      <c r="G4" s="302" t="s">
        <v>57</v>
      </c>
      <c r="H4" s="91" t="s">
        <v>57</v>
      </c>
      <c r="I4" s="362" t="s">
        <v>57</v>
      </c>
      <c r="J4" s="362" t="s">
        <v>57</v>
      </c>
      <c r="K4" s="295" t="s">
        <v>57</v>
      </c>
      <c r="L4" s="91" t="s">
        <v>57</v>
      </c>
      <c r="M4" s="302" t="s">
        <v>57</v>
      </c>
      <c r="O4" s="7"/>
      <c r="P4" s="11"/>
      <c r="Q4" s="11"/>
      <c r="R4" s="47"/>
    </row>
    <row r="5" spans="1:19" ht="15.75" thickBot="1">
      <c r="A5" s="413"/>
      <c r="B5" s="93" t="s">
        <v>57</v>
      </c>
      <c r="C5" s="13" t="s">
        <v>106</v>
      </c>
      <c r="D5" s="93" t="s">
        <v>57</v>
      </c>
      <c r="E5" s="296" t="s">
        <v>57</v>
      </c>
      <c r="F5" s="300" t="s">
        <v>57</v>
      </c>
      <c r="G5" s="303" t="s">
        <v>57</v>
      </c>
      <c r="H5" s="93" t="s">
        <v>57</v>
      </c>
      <c r="I5" s="363" t="s">
        <v>57</v>
      </c>
      <c r="J5" s="363" t="s">
        <v>57</v>
      </c>
      <c r="K5" s="296" t="s">
        <v>57</v>
      </c>
      <c r="L5" s="93" t="s">
        <v>57</v>
      </c>
      <c r="M5" s="303" t="s">
        <v>57</v>
      </c>
      <c r="O5" s="7"/>
      <c r="P5" s="11"/>
      <c r="Q5" s="11"/>
      <c r="R5" s="47"/>
    </row>
    <row r="6" spans="1:19">
      <c r="A6" s="417" t="s">
        <v>107</v>
      </c>
      <c r="B6" s="60" t="s">
        <v>12</v>
      </c>
      <c r="C6" s="60" t="s">
        <v>105</v>
      </c>
      <c r="D6" s="94" t="s">
        <v>57</v>
      </c>
      <c r="E6" s="297" t="s">
        <v>57</v>
      </c>
      <c r="F6" s="301" t="s">
        <v>57</v>
      </c>
      <c r="G6" s="304" t="s">
        <v>57</v>
      </c>
      <c r="H6" s="94" t="s">
        <v>57</v>
      </c>
      <c r="I6" s="358" t="s">
        <v>57</v>
      </c>
      <c r="J6" s="358">
        <v>6000</v>
      </c>
      <c r="K6" s="297" t="s">
        <v>57</v>
      </c>
      <c r="L6" s="94" t="s">
        <v>57</v>
      </c>
      <c r="M6" s="268" t="s">
        <v>57</v>
      </c>
      <c r="O6" s="7"/>
      <c r="P6" s="11"/>
      <c r="Q6" s="11"/>
      <c r="R6" s="11"/>
    </row>
    <row r="7" spans="1:19" ht="15.75" thickBot="1">
      <c r="A7" s="413"/>
      <c r="B7" s="13" t="s">
        <v>6</v>
      </c>
      <c r="C7" s="13" t="s">
        <v>108</v>
      </c>
      <c r="D7" s="93" t="s">
        <v>57</v>
      </c>
      <c r="E7" s="298">
        <v>138</v>
      </c>
      <c r="F7" s="14">
        <v>140</v>
      </c>
      <c r="G7" s="305">
        <v>11.8</v>
      </c>
      <c r="H7" s="93" t="s">
        <v>57</v>
      </c>
      <c r="I7" s="363">
        <v>3000</v>
      </c>
      <c r="J7" s="363">
        <v>3000</v>
      </c>
      <c r="K7" s="296" t="s">
        <v>109</v>
      </c>
      <c r="L7" s="93" t="s">
        <v>109</v>
      </c>
      <c r="M7" s="308">
        <v>1</v>
      </c>
      <c r="O7" t="s">
        <v>45</v>
      </c>
      <c r="Q7" s="11" t="s">
        <v>231</v>
      </c>
    </row>
    <row r="8" spans="1:19">
      <c r="A8" s="412" t="s">
        <v>110</v>
      </c>
      <c r="B8" s="92" t="s">
        <v>12</v>
      </c>
      <c r="C8" s="92" t="s">
        <v>111</v>
      </c>
      <c r="D8" s="91" t="s">
        <v>57</v>
      </c>
      <c r="E8" s="295" t="s">
        <v>57</v>
      </c>
      <c r="F8" s="299" t="s">
        <v>57</v>
      </c>
      <c r="G8" s="302" t="s">
        <v>57</v>
      </c>
      <c r="H8" s="91" t="s">
        <v>57</v>
      </c>
      <c r="I8" s="358" t="s">
        <v>57</v>
      </c>
      <c r="J8" s="358" t="s">
        <v>57</v>
      </c>
      <c r="K8" s="295" t="s">
        <v>57</v>
      </c>
      <c r="L8" s="91" t="s">
        <v>57</v>
      </c>
      <c r="M8" s="309" t="s">
        <v>57</v>
      </c>
      <c r="O8" s="44"/>
      <c r="P8" s="44"/>
      <c r="Q8" s="44"/>
    </row>
    <row r="9" spans="1:19" ht="15.75" thickBot="1">
      <c r="A9" s="413"/>
      <c r="B9" s="95" t="s">
        <v>6</v>
      </c>
      <c r="C9" s="95" t="s">
        <v>108</v>
      </c>
      <c r="D9" s="96" t="s">
        <v>57</v>
      </c>
      <c r="E9" s="97">
        <v>69</v>
      </c>
      <c r="F9" s="98">
        <v>71.8</v>
      </c>
      <c r="G9" s="306">
        <v>4.9000000000000004</v>
      </c>
      <c r="H9" s="96" t="s">
        <v>57</v>
      </c>
      <c r="I9" s="363">
        <v>3000</v>
      </c>
      <c r="J9" s="363">
        <v>3000</v>
      </c>
      <c r="K9" s="295" t="s">
        <v>57</v>
      </c>
      <c r="L9" s="99" t="s">
        <v>57</v>
      </c>
      <c r="M9" s="308">
        <v>1</v>
      </c>
      <c r="O9" t="s">
        <v>46</v>
      </c>
      <c r="Q9" s="382" t="str">
        <f>"AD 2 "&amp;O3&amp;" DATA RWY"&amp;P3&amp;" "&amp;S3&amp;" FNA RNP AR CODE "&amp;Q3&amp;" "&amp;R3&amp;".xls"</f>
        <v>AD 2 LFKJ DATA RWY20  FNA RNP AR CODE 20220920 V1.xls</v>
      </c>
      <c r="R9" s="382"/>
      <c r="S9" s="382"/>
    </row>
    <row r="10" spans="1:19">
      <c r="A10" s="414" t="s">
        <v>8</v>
      </c>
      <c r="B10" s="100" t="s">
        <v>12</v>
      </c>
      <c r="C10" s="100" t="s">
        <v>108</v>
      </c>
      <c r="D10" s="100" t="s">
        <v>57</v>
      </c>
      <c r="E10" s="69" t="s">
        <v>57</v>
      </c>
      <c r="F10" s="68" t="s">
        <v>57</v>
      </c>
      <c r="G10" s="291" t="s">
        <v>57</v>
      </c>
      <c r="H10" s="69" t="s">
        <v>57</v>
      </c>
      <c r="I10" s="358" t="s">
        <v>101</v>
      </c>
      <c r="J10" s="358" t="s">
        <v>101</v>
      </c>
      <c r="K10" s="307" t="s">
        <v>57</v>
      </c>
      <c r="L10" s="69" t="s">
        <v>57</v>
      </c>
      <c r="M10" s="310" t="s">
        <v>57</v>
      </c>
    </row>
    <row r="11" spans="1:19">
      <c r="A11" s="384"/>
      <c r="B11" s="29" t="s">
        <v>6</v>
      </c>
      <c r="C11" s="89" t="s">
        <v>112</v>
      </c>
      <c r="D11" s="29" t="s">
        <v>57</v>
      </c>
      <c r="E11" s="46">
        <v>97</v>
      </c>
      <c r="F11" s="31">
        <v>99.9</v>
      </c>
      <c r="G11" s="102">
        <v>3.2</v>
      </c>
      <c r="H11" s="29" t="s">
        <v>57</v>
      </c>
      <c r="I11" s="362">
        <v>3000</v>
      </c>
      <c r="J11" s="362">
        <v>3000</v>
      </c>
      <c r="K11" s="46" t="s">
        <v>57</v>
      </c>
      <c r="L11" s="67" t="s">
        <v>57</v>
      </c>
      <c r="M11" s="102">
        <v>0.3</v>
      </c>
      <c r="Q11" s="373"/>
      <c r="R11" s="373"/>
      <c r="S11" s="373"/>
    </row>
    <row r="12" spans="1:19">
      <c r="A12" s="384"/>
      <c r="B12" s="29" t="s">
        <v>6</v>
      </c>
      <c r="C12" s="29" t="s">
        <v>113</v>
      </c>
      <c r="D12" s="29" t="s">
        <v>57</v>
      </c>
      <c r="E12" s="46">
        <v>97</v>
      </c>
      <c r="F12" s="103">
        <v>99.9</v>
      </c>
      <c r="G12" s="83">
        <v>3.3</v>
      </c>
      <c r="H12" s="29" t="s">
        <v>57</v>
      </c>
      <c r="I12" s="362" t="s">
        <v>57</v>
      </c>
      <c r="J12" s="362" t="s">
        <v>57</v>
      </c>
      <c r="K12" s="46">
        <v>160</v>
      </c>
      <c r="L12" s="62" t="s">
        <v>233</v>
      </c>
      <c r="M12" s="102" t="s">
        <v>234</v>
      </c>
    </row>
    <row r="13" spans="1:19" ht="51">
      <c r="A13" s="384"/>
      <c r="B13" s="256" t="s">
        <v>160</v>
      </c>
      <c r="C13" s="12" t="s">
        <v>114</v>
      </c>
      <c r="D13" s="12" t="s">
        <v>57</v>
      </c>
      <c r="E13" s="41" t="s">
        <v>57</v>
      </c>
      <c r="F13" s="30" t="s">
        <v>57</v>
      </c>
      <c r="G13" s="32">
        <v>2.2999999999999998</v>
      </c>
      <c r="H13" s="12" t="s">
        <v>0</v>
      </c>
      <c r="I13" s="362" t="s">
        <v>57</v>
      </c>
      <c r="J13" s="362" t="s">
        <v>57</v>
      </c>
      <c r="K13" s="41">
        <v>160</v>
      </c>
      <c r="L13" s="64" t="s">
        <v>233</v>
      </c>
      <c r="M13" s="32" t="s">
        <v>234</v>
      </c>
      <c r="P13" t="s">
        <v>22</v>
      </c>
      <c r="Q13" t="s">
        <v>23</v>
      </c>
      <c r="R13" t="s">
        <v>24</v>
      </c>
    </row>
    <row r="14" spans="1:19">
      <c r="A14" s="384"/>
      <c r="B14" s="29" t="s">
        <v>6</v>
      </c>
      <c r="C14" s="29" t="s">
        <v>115</v>
      </c>
      <c r="D14" s="29" t="s">
        <v>116</v>
      </c>
      <c r="E14" s="46">
        <v>203</v>
      </c>
      <c r="F14" s="103">
        <v>205</v>
      </c>
      <c r="G14" s="102">
        <v>2</v>
      </c>
      <c r="H14" s="29" t="s">
        <v>57</v>
      </c>
      <c r="I14" s="362" t="s">
        <v>57</v>
      </c>
      <c r="J14" s="362" t="s">
        <v>57</v>
      </c>
      <c r="K14" s="46" t="s">
        <v>57</v>
      </c>
      <c r="L14" s="62" t="s">
        <v>233</v>
      </c>
      <c r="M14" s="102" t="s">
        <v>234</v>
      </c>
      <c r="P14" t="s">
        <v>25</v>
      </c>
      <c r="Q14" t="s">
        <v>26</v>
      </c>
      <c r="R14" t="s">
        <v>24</v>
      </c>
    </row>
    <row r="15" spans="1:19">
      <c r="A15" s="384"/>
      <c r="B15" s="29" t="s">
        <v>6</v>
      </c>
      <c r="C15" s="29" t="s">
        <v>117</v>
      </c>
      <c r="D15" s="29" t="s">
        <v>57</v>
      </c>
      <c r="E15" s="46">
        <v>203</v>
      </c>
      <c r="F15" s="103">
        <v>205</v>
      </c>
      <c r="G15" s="102">
        <v>1.2</v>
      </c>
      <c r="H15" s="29" t="s">
        <v>57</v>
      </c>
      <c r="I15" s="362" t="s">
        <v>57</v>
      </c>
      <c r="J15" s="362" t="s">
        <v>57</v>
      </c>
      <c r="K15" s="46" t="s">
        <v>57</v>
      </c>
      <c r="L15" s="62" t="s">
        <v>57</v>
      </c>
      <c r="M15" s="102">
        <v>0.3</v>
      </c>
      <c r="P15" s="9" t="s">
        <v>27</v>
      </c>
      <c r="R15" t="s">
        <v>28</v>
      </c>
    </row>
    <row r="16" spans="1:19">
      <c r="A16" s="384"/>
      <c r="B16" s="29" t="s">
        <v>6</v>
      </c>
      <c r="C16" s="29" t="s">
        <v>106</v>
      </c>
      <c r="D16" s="29" t="s">
        <v>57</v>
      </c>
      <c r="E16" s="46">
        <v>211</v>
      </c>
      <c r="F16" s="31">
        <v>213.9</v>
      </c>
      <c r="G16" s="102">
        <v>17.8</v>
      </c>
      <c r="H16" s="29" t="s">
        <v>57</v>
      </c>
      <c r="I16" s="362" t="s">
        <v>57</v>
      </c>
      <c r="J16" s="362">
        <v>3000</v>
      </c>
      <c r="K16" s="46">
        <v>220</v>
      </c>
      <c r="L16" s="62" t="s">
        <v>57</v>
      </c>
      <c r="M16" s="311">
        <v>1</v>
      </c>
    </row>
  </sheetData>
  <mergeCells count="10">
    <mergeCell ref="A8:A9"/>
    <mergeCell ref="A10:A16"/>
    <mergeCell ref="Q9:S9"/>
    <mergeCell ref="Q11:S11"/>
    <mergeCell ref="A1:M1"/>
    <mergeCell ref="B2:H2"/>
    <mergeCell ref="I2:K2"/>
    <mergeCell ref="L2:M2"/>
    <mergeCell ref="A4:A5"/>
    <mergeCell ref="A6:A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44CA6733AF448A8EB9BEE3795299A" ma:contentTypeVersion="6" ma:contentTypeDescription="Crée un document." ma:contentTypeScope="" ma:versionID="e9dd5fc648f88c8ddfad455f7153fb4a">
  <xsd:schema xmlns:xsd="http://www.w3.org/2001/XMLSchema" xmlns:xs="http://www.w3.org/2001/XMLSchema" xmlns:p="http://schemas.microsoft.com/office/2006/metadata/properties" xmlns:ns2="e683da08-5ef4-43a6-b413-1939d44ab146" targetNamespace="http://schemas.microsoft.com/office/2006/metadata/properties" ma:root="true" ma:fieldsID="ef827bdf633e737e1e622f9866a6d0a5" ns2:_="">
    <xsd:import namespace="e683da08-5ef4-43a6-b413-1939d44ab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3da08-5ef4-43a6-b413-1939d44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5DD5F-FBCD-4B67-8839-613D20D61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3da08-5ef4-43a6-b413-1939d44ab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BDF30-37E1-4860-B76F-853F8D1E5E9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683da08-5ef4-43a6-b413-1939d44ab1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67B12B-DA2F-4F4A-88F7-C95B1789A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IAC CODE</vt:lpstr>
      <vt:lpstr>Exemple modification</vt:lpstr>
      <vt:lpstr>Exemple RNP APCH</vt:lpstr>
      <vt:lpstr>Exemple FNA RNP avec RF</vt:lpstr>
      <vt:lpstr>Exemple INA RNAV + Finale ILS</vt:lpstr>
      <vt:lpstr>Exemple RNP APCH LPV ONLY</vt:lpstr>
      <vt:lpstr>Exemple INA RNAV seule</vt:lpstr>
      <vt:lpstr>Exemple FNA RNP seule</vt:lpstr>
      <vt:lpstr>Exemple RNP AR</vt:lpstr>
      <vt:lpstr>Exemple RNP (VPT)</vt:lpstr>
    </vt:vector>
  </TitlesOfParts>
  <Company>DGAC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Larrieu</dc:creator>
  <cp:lastModifiedBy>Marion Larrieu</cp:lastModifiedBy>
  <cp:lastPrinted>2016-04-05T15:11:08Z</cp:lastPrinted>
  <dcterms:created xsi:type="dcterms:W3CDTF">2013-05-06T14:56:08Z</dcterms:created>
  <dcterms:modified xsi:type="dcterms:W3CDTF">2026-04-16T12:55:08Z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0x010100FCA44CA6733AF448A8EB9BEE3795299A</vt:lpwstr>
  </property>
</Properties>
</file>